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Jort\ownCloud\Iedereen\Website Ter Zake Excel\Uitgewerkte Excel instructies\"/>
    </mc:Choice>
  </mc:AlternateContent>
  <xr:revisionPtr revIDLastSave="0" documentId="13_ncr:1_{06719893-80D4-4975-AC4A-8DD036870934}" xr6:coauthVersionLast="47" xr6:coauthVersionMax="47" xr10:uidLastSave="{00000000-0000-0000-0000-000000000000}"/>
  <bookViews>
    <workbookView xWindow="28692" yWindow="-108" windowWidth="29016" windowHeight="15696" xr2:uid="{D4B70449-4B57-4492-944B-1B54F8BB467F}"/>
  </bookViews>
  <sheets>
    <sheet name="Home" sheetId="4" r:id="rId1"/>
    <sheet name="Stap 1" sheetId="5" r:id="rId2"/>
    <sheet name="Stap 2" sheetId="7" r:id="rId3"/>
    <sheet name="Stap 3" sheetId="8" r:id="rId4"/>
    <sheet name="Stap 4" sheetId="6" r:id="rId5"/>
    <sheet name="Stand" sheetId="2" r:id="rId6"/>
    <sheet name="Poule" sheetId="3" r:id="rId7"/>
  </sheets>
  <definedNames>
    <definedName name="Naam" localSheetId="0">#REF!</definedName>
    <definedName name="Naam">#REF!</definedName>
    <definedName name="produkten">#REF!</definedName>
    <definedName name="Zoek_logo" localSheetId="0">OFFSET(#REF!,MATCH(#REF!,Home!Naam,0),0,1,1)</definedName>
    <definedName name="Zoek_logo">OFFSET(#REF!,MATCH(#REF!,Naam,0),0,1,1)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4" i="8" l="1"/>
  <c r="P7" i="8"/>
  <c r="O7" i="8"/>
  <c r="Q7" i="8" s="1"/>
  <c r="N7" i="8"/>
  <c r="M7" i="8"/>
  <c r="P6" i="8"/>
  <c r="O6" i="8"/>
  <c r="Q6" i="8" s="1"/>
  <c r="N6" i="8"/>
  <c r="R6" i="8" s="1"/>
  <c r="M6" i="8"/>
  <c r="P5" i="8"/>
  <c r="O5" i="8"/>
  <c r="Q5" i="8" s="1"/>
  <c r="N5" i="8"/>
  <c r="R5" i="8" s="1"/>
  <c r="M5" i="8"/>
  <c r="P4" i="8"/>
  <c r="O4" i="8"/>
  <c r="N4" i="8"/>
  <c r="M4" i="8"/>
  <c r="P4" i="7"/>
  <c r="M4" i="7"/>
  <c r="P7" i="7"/>
  <c r="O7" i="7"/>
  <c r="Q7" i="7" s="1"/>
  <c r="N7" i="7"/>
  <c r="R7" i="7" s="1"/>
  <c r="M7" i="7"/>
  <c r="P6" i="7"/>
  <c r="O6" i="7"/>
  <c r="Q6" i="7" s="1"/>
  <c r="N6" i="7"/>
  <c r="M6" i="7"/>
  <c r="P5" i="7"/>
  <c r="O5" i="7"/>
  <c r="Q5" i="7" s="1"/>
  <c r="R5" i="7" s="1"/>
  <c r="N5" i="7"/>
  <c r="M5" i="7"/>
  <c r="O4" i="7"/>
  <c r="Q4" i="7" s="1"/>
  <c r="N4" i="7"/>
  <c r="R4" i="7" s="1"/>
  <c r="J8" i="5"/>
  <c r="J8" i="5" a="1"/>
  <c r="I8" i="5"/>
  <c r="I8" i="5" a="1"/>
  <c r="J7" i="5" a="1"/>
  <c r="J7" i="5" s="1"/>
  <c r="I7" i="5" a="1"/>
  <c r="I7" i="5" s="1"/>
  <c r="J6" i="5" a="1"/>
  <c r="J6" i="5" s="1"/>
  <c r="I6" i="5" a="1"/>
  <c r="I6" i="5" s="1"/>
  <c r="J5" i="5"/>
  <c r="J5" i="5" a="1"/>
  <c r="I5" i="5"/>
  <c r="I5" i="5" a="1"/>
  <c r="J4" i="5" a="1"/>
  <c r="J4" i="5" s="1"/>
  <c r="I4" i="5" a="1"/>
  <c r="I4" i="5" s="1"/>
  <c r="J3" i="5" a="1"/>
  <c r="J3" i="5" s="1"/>
  <c r="I3" i="5" a="1"/>
  <c r="I3" i="5" s="1"/>
  <c r="J8" i="6" a="1"/>
  <c r="J8" i="6" s="1"/>
  <c r="I8" i="6"/>
  <c r="I8" i="6" a="1"/>
  <c r="J7" i="6" a="1"/>
  <c r="J7" i="6" s="1"/>
  <c r="I7" i="6" a="1"/>
  <c r="I7" i="6" s="1"/>
  <c r="J6" i="6" a="1"/>
  <c r="J6" i="6" s="1"/>
  <c r="I6" i="6" a="1"/>
  <c r="I6" i="6" s="1"/>
  <c r="J5" i="6" a="1"/>
  <c r="J5" i="6" s="1"/>
  <c r="I5" i="6"/>
  <c r="I5" i="6" a="1"/>
  <c r="J4" i="6" a="1"/>
  <c r="J4" i="6" s="1"/>
  <c r="I4" i="6" a="1"/>
  <c r="I4" i="6" s="1"/>
  <c r="J3" i="6" a="1"/>
  <c r="J3" i="6" s="1"/>
  <c r="I3" i="6" a="1"/>
  <c r="I3" i="6" s="1"/>
  <c r="M4" i="3"/>
  <c r="O4" i="3"/>
  <c r="P4" i="3"/>
  <c r="M5" i="3"/>
  <c r="O5" i="3"/>
  <c r="P5" i="3"/>
  <c r="M6" i="3"/>
  <c r="O6" i="3"/>
  <c r="P6" i="3"/>
  <c r="M7" i="3"/>
  <c r="O7" i="3"/>
  <c r="P7" i="3"/>
  <c r="I4" i="2" a="1"/>
  <c r="I4" i="2" s="1"/>
  <c r="J4" i="2" a="1"/>
  <c r="J4" i="2" s="1"/>
  <c r="I5" i="2" a="1"/>
  <c r="I5" i="2" s="1"/>
  <c r="J5" i="2" a="1"/>
  <c r="J5" i="2" s="1"/>
  <c r="I6" i="2" a="1"/>
  <c r="I6" i="2" s="1"/>
  <c r="J6" i="2" a="1"/>
  <c r="J6" i="2" s="1"/>
  <c r="I7" i="2" a="1"/>
  <c r="I7" i="2" s="1"/>
  <c r="J7" i="2" a="1"/>
  <c r="J7" i="2" s="1"/>
  <c r="I8" i="2" a="1"/>
  <c r="I8" i="2" s="1"/>
  <c r="J8" i="2" a="1"/>
  <c r="J8" i="2" s="1"/>
  <c r="J3" i="2" a="1"/>
  <c r="J3" i="2" s="1"/>
  <c r="I3" i="2" a="1"/>
  <c r="I3" i="2" s="1"/>
  <c r="R4" i="8" l="1"/>
  <c r="R7" i="8"/>
  <c r="R6" i="7"/>
  <c r="N6" i="3"/>
  <c r="N4" i="3"/>
  <c r="Q7" i="3"/>
  <c r="Q6" i="3"/>
  <c r="N5" i="3"/>
  <c r="Q5" i="3"/>
  <c r="N7" i="3"/>
  <c r="Q4" i="3"/>
  <c r="B4" i="8" l="1" a="1"/>
  <c r="B4" i="8" s="1"/>
  <c r="D4" i="8" s="1"/>
  <c r="B7" i="8" a="1"/>
  <c r="B7" i="8" s="1"/>
  <c r="D7" i="8" s="1"/>
  <c r="B5" i="8" a="1"/>
  <c r="B5" i="8" s="1"/>
  <c r="D5" i="8" s="1"/>
  <c r="B6" i="8" a="1"/>
  <c r="B6" i="8" s="1"/>
  <c r="D6" i="8" s="1"/>
  <c r="R7" i="3"/>
  <c r="R4" i="3"/>
  <c r="R6" i="3"/>
  <c r="R5" i="3"/>
  <c r="E6" i="8" l="1"/>
  <c r="F6" i="8"/>
  <c r="G6" i="8"/>
  <c r="H6" i="8"/>
  <c r="I6" i="8"/>
  <c r="H5" i="8"/>
  <c r="I5" i="8"/>
  <c r="E5" i="8"/>
  <c r="F5" i="8"/>
  <c r="G5" i="8"/>
  <c r="F4" i="8"/>
  <c r="G4" i="8"/>
  <c r="H4" i="8"/>
  <c r="I4" i="8"/>
  <c r="E4" i="8"/>
  <c r="E7" i="8"/>
  <c r="F7" i="8"/>
  <c r="G7" i="8"/>
  <c r="H7" i="8"/>
  <c r="I7" i="8"/>
  <c r="B5" i="3" a="1"/>
  <c r="B5" i="3" s="1"/>
  <c r="D5" i="3" s="1"/>
  <c r="I5" i="3" s="1"/>
  <c r="B6" i="3" a="1"/>
  <c r="B6" i="3" s="1"/>
  <c r="D6" i="3" s="1"/>
  <c r="F6" i="3" s="1"/>
  <c r="B7" i="3" a="1"/>
  <c r="B7" i="3" s="1"/>
  <c r="D7" i="3" s="1"/>
  <c r="E7" i="3" s="1"/>
  <c r="B4" i="3" a="1"/>
  <c r="B4" i="3" s="1"/>
  <c r="D4" i="3" s="1"/>
  <c r="E4" i="3" s="1"/>
  <c r="E5" i="3" l="1"/>
  <c r="H5" i="3"/>
  <c r="G5" i="3"/>
  <c r="H4" i="3"/>
  <c r="H6" i="3"/>
  <c r="H7" i="3"/>
  <c r="G4" i="3"/>
  <c r="G7" i="3"/>
  <c r="F4" i="3"/>
  <c r="F7" i="3"/>
  <c r="I7" i="3"/>
  <c r="F5" i="3"/>
  <c r="I6" i="3"/>
  <c r="E6" i="3"/>
  <c r="G6" i="3"/>
  <c r="I4"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<sst xmlns="http://schemas.openxmlformats.org/spreadsheetml/2006/main" count="141" uniqueCount="26">
  <si>
    <t>Poule</t>
  </si>
  <si>
    <t>Nederland</t>
  </si>
  <si>
    <t>Japan</t>
  </si>
  <si>
    <t>Tunesië</t>
  </si>
  <si>
    <t>Oekraïne</t>
  </si>
  <si>
    <t>Wedstrijden</t>
  </si>
  <si>
    <t>Punten</t>
  </si>
  <si>
    <t>Doelsaldo</t>
  </si>
  <si>
    <t>-</t>
  </si>
  <si>
    <t>Uitslag</t>
  </si>
  <si>
    <t>Land</t>
  </si>
  <si>
    <t>Doelpunten</t>
  </si>
  <si>
    <t>Voor</t>
  </si>
  <si>
    <t>Tegen</t>
  </si>
  <si>
    <t>NR</t>
  </si>
  <si>
    <t>Score</t>
  </si>
  <si>
    <t>Hulpscore</t>
  </si>
  <si>
    <t>Hulptabel</t>
  </si>
  <si>
    <t>Bestand aanpassen,</t>
  </si>
  <si>
    <t>een bestand op maat of</t>
  </si>
  <si>
    <t>een cursus op locatie?</t>
  </si>
  <si>
    <t>Neem contact op via:</t>
  </si>
  <si>
    <t>*</t>
  </si>
  <si>
    <t>info@terzake-excel.nl</t>
  </si>
  <si>
    <t>(</t>
  </si>
  <si>
    <t>0317 200 009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</si>
</sst>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0"/>
      <color theme="0"/>
      <name val="Montserrat"/>
    </font>
    <font>
      <sz val="11"/>
      <color theme="1"/>
      <name val="Aptos Narrow"/>
      <family val="2"/>
      <scheme val="minor"/>
    </font>
    <font>
      <u/>
      <sz val="11"/>
      <color theme="10"/>
      <name val="Aptos Narrow"/>
      <family val="2"/>
      <scheme val="minor"/>
    </font>
    <font>
      <sz val="11"/>
      <color theme="1"/>
      <name val="Montserrat"/>
    </font>
    <font>
      <sz val="11"/>
      <color theme="1"/>
      <name val="Wingdings"/>
      <charset val="2"/>
    </font>
    <font>
      <u/>
      <sz val="11"/>
      <name val="Montserrat"/>
    </font>
    <font>
      <sz val="11"/>
      <color theme="1"/>
      <name val="Wingdings 2"/>
      <family val="1"/>
      <charset val="2"/>
    </font>
    <font>
      <sz val="11"/>
      <name val="Montserrat"/>
    </font>
  </fonts>
  <fills count="3">
    <fill>
      <patternFill patternType="none"/>
    </fill>
    <fill>
      <patternFill patternType="gray125"/>
    </fill>
    <fill>
      <patternFill patternType="solid">
        <fgColor rgb="FFE86C47"/>
        <bgColor indexed="64"/>
      </patternFill>
    </fill>
  </fills>
  <borders count="35">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style="medium">
        <color auto="1"/>
      </top>
      <bottom style="hair">
        <color auto="1"/>
      </bottom>
      <diagonal/>
    </border>
    <border>
      <left/>
      <right/>
      <top style="hair">
        <color auto="1"/>
      </top>
      <bottom style="hair">
        <color auto="1"/>
      </bottom>
      <diagonal/>
    </border>
    <border>
      <left/>
      <right/>
      <top style="hair">
        <color auto="1"/>
      </top>
      <bottom style="medium">
        <color auto="1"/>
      </bottom>
      <diagonal/>
    </border>
    <border>
      <left style="medium">
        <color auto="1"/>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hair">
        <color auto="1"/>
      </bottom>
      <diagonal/>
    </border>
    <border>
      <left/>
      <right style="medium">
        <color auto="1"/>
      </right>
      <top style="hair">
        <color auto="1"/>
      </top>
      <bottom style="hair">
        <color auto="1"/>
      </bottom>
      <diagonal/>
    </border>
    <border>
      <left style="medium">
        <color auto="1"/>
      </left>
      <right/>
      <top style="hair">
        <color auto="1"/>
      </top>
      <bottom style="medium">
        <color auto="1"/>
      </bottom>
      <diagonal/>
    </border>
    <border>
      <left/>
      <right style="medium">
        <color auto="1"/>
      </right>
      <top style="hair">
        <color auto="1"/>
      </top>
      <bottom style="medium">
        <color auto="1"/>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bottom/>
      <diagonal/>
    </border>
    <border>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top/>
      <bottom style="medium">
        <color auto="1"/>
      </bottom>
      <diagonal/>
    </border>
    <border>
      <left/>
      <right style="medium">
        <color auto="1"/>
      </right>
      <top/>
      <bottom style="medium">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ck">
        <color auto="1"/>
      </left>
      <right style="thick">
        <color auto="1"/>
      </right>
      <top style="thick">
        <color auto="1"/>
      </top>
      <bottom style="thick">
        <color auto="1"/>
      </bottom>
      <diagonal/>
    </border>
  </borders>
  <cellStyleXfs count="3">
    <xf numFmtId="0" fontId="0" fillId="0" borderId="0"/>
    <xf numFmtId="0" fontId="2" fillId="0" borderId="0"/>
    <xf numFmtId="0" fontId="3" fillId="0" borderId="0" applyNumberFormat="0" applyFill="0" applyBorder="0" applyAlignment="0" applyProtection="0"/>
  </cellStyleXfs>
  <cellXfs count="60">
    <xf numFmtId="0" fontId="0" fillId="0" borderId="0" xfId="0"/>
    <xf numFmtId="16" fontId="0" fillId="0" borderId="0" xfId="0" applyNumberFormat="1"/>
    <xf numFmtId="0" fontId="0" fillId="0" borderId="0" xfId="0" quotePrefix="1"/>
    <xf numFmtId="0" fontId="1" fillId="2" borderId="3" xfId="0" applyFont="1" applyFill="1" applyBorder="1" applyAlignment="1">
      <alignment horizontal="centerContinuous" vertical="center"/>
    </xf>
    <xf numFmtId="0" fontId="1" fillId="2" borderId="4" xfId="0" applyFont="1" applyFill="1" applyBorder="1" applyAlignment="1">
      <alignment horizontal="centerContinuous" vertical="center"/>
    </xf>
    <xf numFmtId="0" fontId="1" fillId="2" borderId="5" xfId="0" applyFont="1" applyFill="1" applyBorder="1" applyAlignment="1">
      <alignment horizontal="centerContinuous" vertical="center"/>
    </xf>
    <xf numFmtId="0" fontId="0" fillId="0" borderId="6" xfId="0" quotePrefix="1" applyBorder="1"/>
    <xf numFmtId="0" fontId="0" fillId="0" borderId="7" xfId="0" quotePrefix="1" applyBorder="1"/>
    <xf numFmtId="0" fontId="0" fillId="0" borderId="8" xfId="0" quotePrefix="1" applyBorder="1"/>
    <xf numFmtId="0" fontId="0" fillId="0" borderId="6" xfId="0" applyBorder="1"/>
    <xf numFmtId="0" fontId="0" fillId="0" borderId="7" xfId="0" applyBorder="1"/>
    <xf numFmtId="0" fontId="0" fillId="0" borderId="8" xfId="0" applyBorder="1"/>
    <xf numFmtId="16" fontId="0" fillId="0" borderId="9" xfId="0" applyNumberFormat="1" applyBorder="1" applyAlignment="1">
      <alignment horizontal="center"/>
    </xf>
    <xf numFmtId="16" fontId="0" fillId="0" borderId="11" xfId="0" applyNumberFormat="1" applyBorder="1" applyAlignment="1">
      <alignment horizontal="center"/>
    </xf>
    <xf numFmtId="16" fontId="0" fillId="0" borderId="13" xfId="0" applyNumberFormat="1" applyBorder="1" applyAlignment="1">
      <alignment horizontal="center"/>
    </xf>
    <xf numFmtId="0" fontId="0" fillId="0" borderId="6" xfId="0" applyBorder="1" applyAlignment="1">
      <alignment horizontal="center"/>
    </xf>
    <xf numFmtId="0" fontId="0" fillId="0" borderId="6" xfId="0" quotePrefix="1" applyBorder="1" applyAlignment="1">
      <alignment horizontal="center"/>
    </xf>
    <xf numFmtId="0" fontId="0" fillId="0" borderId="10" xfId="0" applyBorder="1" applyAlignment="1">
      <alignment horizontal="center"/>
    </xf>
    <xf numFmtId="0" fontId="0" fillId="0" borderId="7" xfId="0" applyBorder="1" applyAlignment="1">
      <alignment horizontal="center"/>
    </xf>
    <xf numFmtId="0" fontId="0" fillId="0" borderId="7" xfId="0" quotePrefix="1" applyBorder="1" applyAlignment="1">
      <alignment horizontal="center"/>
    </xf>
    <xf numFmtId="0" fontId="0" fillId="0" borderId="12" xfId="0" applyBorder="1" applyAlignment="1">
      <alignment horizontal="center"/>
    </xf>
    <xf numFmtId="0" fontId="0" fillId="0" borderId="8" xfId="0" applyBorder="1" applyAlignment="1">
      <alignment horizontal="center"/>
    </xf>
    <xf numFmtId="0" fontId="0" fillId="0" borderId="8" xfId="0" quotePrefix="1" applyBorder="1" applyAlignment="1">
      <alignment horizontal="center"/>
    </xf>
    <xf numFmtId="0" fontId="0" fillId="0" borderId="14" xfId="0" applyBorder="1" applyAlignment="1">
      <alignment horizontal="center"/>
    </xf>
    <xf numFmtId="0" fontId="1" fillId="2" borderId="2" xfId="0" applyFont="1" applyFill="1" applyBorder="1" applyAlignment="1">
      <alignment horizontal="left" vertical="center"/>
    </xf>
    <xf numFmtId="0" fontId="1" fillId="2" borderId="1" xfId="0" applyFont="1" applyFill="1" applyBorder="1" applyAlignment="1">
      <alignment horizontal="center" vertical="center"/>
    </xf>
    <xf numFmtId="0" fontId="0" fillId="0" borderId="3" xfId="0" applyBorder="1" applyAlignment="1">
      <alignment horizontal="center"/>
    </xf>
    <xf numFmtId="0" fontId="0" fillId="0" borderId="15" xfId="0" applyBorder="1"/>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0" borderId="23" xfId="0" applyBorder="1"/>
    <xf numFmtId="0" fontId="0" fillId="0" borderId="24" xfId="0" applyBorder="1" applyAlignment="1">
      <alignment horizontal="center"/>
    </xf>
    <xf numFmtId="0" fontId="0" fillId="0" borderId="25" xfId="0" applyBorder="1" applyAlignment="1">
      <alignment horizontal="center"/>
    </xf>
    <xf numFmtId="0" fontId="1" fillId="2" borderId="26" xfId="0" applyFont="1" applyFill="1" applyBorder="1" applyAlignment="1">
      <alignment horizontal="center" vertical="center"/>
    </xf>
    <xf numFmtId="0" fontId="1" fillId="2" borderId="27" xfId="0" applyFont="1" applyFill="1" applyBorder="1" applyAlignment="1">
      <alignment horizontal="center" vertical="center"/>
    </xf>
    <xf numFmtId="0" fontId="1" fillId="2" borderId="28" xfId="0" applyFont="1" applyFill="1" applyBorder="1" applyAlignment="1">
      <alignment horizontal="centerContinuous" vertical="center"/>
    </xf>
    <xf numFmtId="0" fontId="1" fillId="2" borderId="29" xfId="0" applyFont="1" applyFill="1" applyBorder="1" applyAlignment="1">
      <alignment horizontal="centerContinuous" vertical="center"/>
    </xf>
    <xf numFmtId="0" fontId="1" fillId="2" borderId="30" xfId="0" applyFont="1" applyFill="1" applyBorder="1" applyAlignment="1">
      <alignment horizontal="centerContinuous" vertical="center"/>
    </xf>
    <xf numFmtId="0" fontId="1" fillId="2" borderId="31" xfId="0" applyFont="1" applyFill="1" applyBorder="1" applyAlignment="1">
      <alignment horizontal="center" vertical="center"/>
    </xf>
    <xf numFmtId="0" fontId="1" fillId="2" borderId="32" xfId="0" applyFont="1" applyFill="1" applyBorder="1" applyAlignment="1">
      <alignment horizontal="left" vertical="center"/>
    </xf>
    <xf numFmtId="0" fontId="1" fillId="2" borderId="32" xfId="0" applyFont="1" applyFill="1" applyBorder="1" applyAlignment="1">
      <alignment horizontal="center" vertical="center"/>
    </xf>
    <xf numFmtId="0" fontId="1" fillId="2" borderId="33" xfId="0" applyFont="1" applyFill="1" applyBorder="1" applyAlignment="1">
      <alignment horizontal="center" vertical="center"/>
    </xf>
    <xf numFmtId="0" fontId="1" fillId="2" borderId="34" xfId="0" applyFont="1" applyFill="1" applyBorder="1" applyAlignment="1">
      <alignment horizontal="centerContinuous" vertical="center"/>
    </xf>
    <xf numFmtId="0" fontId="4" fillId="0" borderId="0" xfId="1" applyFont="1"/>
    <xf numFmtId="0" fontId="2" fillId="0" borderId="0" xfId="1"/>
    <xf numFmtId="0" fontId="4" fillId="0" borderId="0" xfId="1" applyFont="1" applyAlignment="1">
      <alignment horizontal="left"/>
    </xf>
    <xf numFmtId="0" fontId="5" fillId="0" borderId="0" xfId="1" applyFont="1" applyAlignment="1">
      <alignment horizontal="right"/>
    </xf>
    <xf numFmtId="0" fontId="6" fillId="0" borderId="0" xfId="2" applyFont="1"/>
    <xf numFmtId="0" fontId="7" fillId="0" borderId="0" xfId="1" applyFont="1" applyAlignment="1">
      <alignment horizontal="right"/>
    </xf>
    <xf numFmtId="0" fontId="8" fillId="0" borderId="0" xfId="1" applyFont="1"/>
    <xf numFmtId="0" fontId="0" fillId="0" borderId="0" xfId="0" applyFill="1" applyBorder="1"/>
    <xf numFmtId="0" fontId="1" fillId="0" borderId="0" xfId="0" applyFont="1" applyFill="1" applyBorder="1" applyAlignment="1">
      <alignment horizontal="centerContinuous"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0" fillId="0" borderId="0" xfId="0" applyFill="1" applyBorder="1" applyAlignment="1">
      <alignment horizontal="center"/>
    </xf>
  </cellXfs>
  <cellStyles count="3">
    <cellStyle name="Hyperlink 2" xfId="2" xr:uid="{A5A0A30F-BCB0-47BC-9333-AB49DBCA2FBC}"/>
    <cellStyle name="Standaard" xfId="0" builtinId="0"/>
    <cellStyle name="Standaard 2" xfId="1" xr:uid="{D0350F3C-FAAB-4372-BC0A-F0B0FE5F6608}"/>
  </cellStyles>
  <dxfs count="0"/>
  <tableStyles count="0" defaultTableStyle="TableStyleMedium2" defaultPivotStyle="PivotStyleLight16"/>
  <colors>
    <mruColors>
      <color rgb="FF33BE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terzake-excel.nl/excel-cursus-op-locatie/" TargetMode="External"/><Relationship Id="rId2" Type="http://schemas.openxmlformats.org/officeDocument/2006/relationships/image" Target="../media/image1.jpeg"/><Relationship Id="rId1" Type="http://schemas.openxmlformats.org/officeDocument/2006/relationships/hyperlink" Target="https://terzake-excel.nl" TargetMode="External"/><Relationship Id="rId6" Type="http://schemas.openxmlformats.org/officeDocument/2006/relationships/hyperlink" Target="https://terzake-powerbi.nl/dashboards-power-bi/" TargetMode="External"/><Relationship Id="rId5" Type="http://schemas.openxmlformats.org/officeDocument/2006/relationships/hyperlink" Target="https://www.terzake-excel.nl/training-excel-en-ai/" TargetMode="External"/><Relationship Id="rId4" Type="http://schemas.openxmlformats.org/officeDocument/2006/relationships/hyperlink" Target="https://www.terzake-excel.nl/excel-document-op-maat/" TargetMode="External"/></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_rels/drawing6.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emf"/></Relationships>
</file>

<file path=xl/drawings/_rels/drawing7.xml.rels><?xml version="1.0" encoding="UTF-8" standalone="yes"?>
<Relationships xmlns="http://schemas.openxmlformats.org/package/2006/relationships"><Relationship Id="rId3" Type="http://schemas.openxmlformats.org/officeDocument/2006/relationships/hyperlink" Target="https://www.terzake-excel.nl/excel-cursus-op-locatie/" TargetMode="External"/><Relationship Id="rId2" Type="http://schemas.openxmlformats.org/officeDocument/2006/relationships/image" Target="../media/image1.jpeg"/><Relationship Id="rId1" Type="http://schemas.openxmlformats.org/officeDocument/2006/relationships/hyperlink" Target="https://terzake-excel.nl" TargetMode="External"/><Relationship Id="rId6" Type="http://schemas.openxmlformats.org/officeDocument/2006/relationships/hyperlink" Target="https://terzake-powerbi.nl/dashboards-power-bi/" TargetMode="External"/><Relationship Id="rId5" Type="http://schemas.openxmlformats.org/officeDocument/2006/relationships/hyperlink" Target="https://www.terzake-excel.nl/training-excel-en-ai/" TargetMode="External"/><Relationship Id="rId4" Type="http://schemas.openxmlformats.org/officeDocument/2006/relationships/hyperlink" Target="https://www.terzake-excel.nl/excel-document-op-maat/" TargetMode="External"/></Relationships>
</file>

<file path=xl/drawings/_rels/vmlDrawing1.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95250</xdr:rowOff>
    </xdr:from>
    <xdr:to>
      <xdr:col>13</xdr:col>
      <xdr:colOff>367665</xdr:colOff>
      <xdr:row>5</xdr:row>
      <xdr:rowOff>168647</xdr:rowOff>
    </xdr:to>
    <xdr:pic>
      <xdr:nvPicPr>
        <xdr:cNvPr id="2" name="Afbeelding 1">
          <a:hlinkClick xmlns:r="http://schemas.openxmlformats.org/officeDocument/2006/relationships" r:id="rId1"/>
          <a:extLst>
            <a:ext uri="{FF2B5EF4-FFF2-40B4-BE49-F238E27FC236}">
              <a16:creationId xmlns:a16="http://schemas.microsoft.com/office/drawing/2014/main" id="{88AFADB5-2817-47C3-BBA0-2B0B147134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49240" y="95250"/>
          <a:ext cx="2745105" cy="1140197"/>
        </a:xfrm>
        <a:prstGeom prst="rect">
          <a:avLst/>
        </a:prstGeom>
      </xdr:spPr>
    </xdr:pic>
    <xdr:clientData/>
  </xdr:twoCellAnchor>
  <xdr:twoCellAnchor>
    <xdr:from>
      <xdr:col>0</xdr:col>
      <xdr:colOff>152400</xdr:colOff>
      <xdr:row>0</xdr:row>
      <xdr:rowOff>114298</xdr:rowOff>
    </xdr:from>
    <xdr:to>
      <xdr:col>8</xdr:col>
      <xdr:colOff>443865</xdr:colOff>
      <xdr:row>14</xdr:row>
      <xdr:rowOff>83820</xdr:rowOff>
    </xdr:to>
    <xdr:sp macro="" textlink="">
      <xdr:nvSpPr>
        <xdr:cNvPr id="3" name="Rechthoek: afgeronde hoeken 2">
          <a:extLst>
            <a:ext uri="{FF2B5EF4-FFF2-40B4-BE49-F238E27FC236}">
              <a16:creationId xmlns:a16="http://schemas.microsoft.com/office/drawing/2014/main" id="{694BE53E-F6D4-4C24-88BE-9215A172F6CA}"/>
            </a:ext>
          </a:extLst>
        </xdr:cNvPr>
        <xdr:cNvSpPr/>
      </xdr:nvSpPr>
      <xdr:spPr>
        <a:xfrm>
          <a:off x="152400" y="114298"/>
          <a:ext cx="5046345" cy="2956562"/>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400" baseline="0">
              <a:solidFill>
                <a:sysClr val="windowText" lastClr="000000"/>
              </a:solidFill>
              <a:latin typeface="Montserrat" pitchFamily="2" charset="0"/>
            </a:rPr>
            <a:t>In dit bestand hebben we stap voor stap uitgelegd hoe je automatisch een stand kan berekenen op basis van ingevulde scores in Excel.</a:t>
          </a:r>
        </a:p>
        <a:p>
          <a:pPr algn="l"/>
          <a:endParaRPr lang="nl-NL" sz="1400" baseline="0">
            <a:solidFill>
              <a:sysClr val="windowText" lastClr="000000"/>
            </a:solidFill>
            <a:latin typeface="Montserrat" pitchFamily="2" charset="0"/>
          </a:endParaRPr>
        </a:p>
        <a:p>
          <a:pPr algn="l"/>
          <a:r>
            <a:rPr lang="nl-NL" sz="1400" baseline="0">
              <a:solidFill>
                <a:sysClr val="windowText" lastClr="000000"/>
              </a:solidFill>
              <a:latin typeface="Montserrat" pitchFamily="2" charset="0"/>
            </a:rPr>
            <a:t>Dit hebben we toegelicht in de werkbladen Stap 1 tot en met de resultaten in de bladen Stand en Poule.</a:t>
          </a:r>
        </a:p>
        <a:p>
          <a:pPr algn="l"/>
          <a:endParaRPr lang="nl-NL" sz="1400" baseline="0">
            <a:solidFill>
              <a:sysClr val="windowText" lastClr="000000"/>
            </a:solidFill>
            <a:latin typeface="Montserrat" pitchFamily="2" charset="0"/>
          </a:endParaRPr>
        </a:p>
        <a:p>
          <a:pPr algn="l"/>
          <a:endParaRPr lang="nl-NL" sz="1600" baseline="0">
            <a:solidFill>
              <a:sysClr val="windowText" lastClr="000000"/>
            </a:solidFill>
            <a:effectLst/>
            <a:latin typeface="Montserrat" pitchFamily="2" charset="0"/>
          </a:endParaRPr>
        </a:p>
        <a:p>
          <a:pPr algn="l"/>
          <a:endParaRPr lang="nl-NL" sz="1600">
            <a:solidFill>
              <a:sysClr val="windowText" lastClr="000000"/>
            </a:solidFill>
            <a:effectLst/>
            <a:latin typeface="Montserrat" pitchFamily="2" charset="0"/>
          </a:endParaRPr>
        </a:p>
        <a:p>
          <a:pPr algn="l"/>
          <a:endParaRPr lang="nl-NL" sz="1600" baseline="0">
            <a:solidFill>
              <a:sysClr val="windowText" lastClr="000000"/>
            </a:solidFill>
            <a:latin typeface="Montserrat" pitchFamily="2" charset="0"/>
          </a:endParaRPr>
        </a:p>
      </xdr:txBody>
    </xdr:sp>
    <xdr:clientData/>
  </xdr:twoCellAnchor>
  <xdr:twoCellAnchor>
    <xdr:from>
      <xdr:col>0</xdr:col>
      <xdr:colOff>152400</xdr:colOff>
      <xdr:row>15</xdr:row>
      <xdr:rowOff>38100</xdr:rowOff>
    </xdr:from>
    <xdr:to>
      <xdr:col>3</xdr:col>
      <xdr:colOff>431595</xdr:colOff>
      <xdr:row>17</xdr:row>
      <xdr:rowOff>34291</xdr:rowOff>
    </xdr:to>
    <xdr:sp macro="" textlink="">
      <xdr:nvSpPr>
        <xdr:cNvPr id="4" name="Rechthoek: afgeronde hoeken 3">
          <a:hlinkClick xmlns:r="http://schemas.openxmlformats.org/officeDocument/2006/relationships" r:id="rId3" tooltip="Cursus op locatie"/>
          <a:extLst>
            <a:ext uri="{FF2B5EF4-FFF2-40B4-BE49-F238E27FC236}">
              <a16:creationId xmlns:a16="http://schemas.microsoft.com/office/drawing/2014/main" id="{E959C98C-A20B-4F6C-84E3-F1E2F3E05B2B}"/>
            </a:ext>
          </a:extLst>
        </xdr:cNvPr>
        <xdr:cNvSpPr/>
      </xdr:nvSpPr>
      <xdr:spPr>
        <a:xfrm>
          <a:off x="152400" y="3238500"/>
          <a:ext cx="2062275" cy="42291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latin typeface="Montserrat" pitchFamily="2" charset="0"/>
            </a:rPr>
            <a:t>Cursus op locatie</a:t>
          </a:r>
        </a:p>
      </xdr:txBody>
    </xdr:sp>
    <xdr:clientData/>
  </xdr:twoCellAnchor>
  <xdr:twoCellAnchor>
    <xdr:from>
      <xdr:col>5</xdr:col>
      <xdr:colOff>163740</xdr:colOff>
      <xdr:row>15</xdr:row>
      <xdr:rowOff>38100</xdr:rowOff>
    </xdr:from>
    <xdr:to>
      <xdr:col>8</xdr:col>
      <xdr:colOff>443865</xdr:colOff>
      <xdr:row>17</xdr:row>
      <xdr:rowOff>34291</xdr:rowOff>
    </xdr:to>
    <xdr:sp macro="" textlink="">
      <xdr:nvSpPr>
        <xdr:cNvPr id="5" name="Rechthoek: afgeronde hoeken 4">
          <a:hlinkClick xmlns:r="http://schemas.openxmlformats.org/officeDocument/2006/relationships" r:id="rId4" tooltip="Document op maat"/>
          <a:extLst>
            <a:ext uri="{FF2B5EF4-FFF2-40B4-BE49-F238E27FC236}">
              <a16:creationId xmlns:a16="http://schemas.microsoft.com/office/drawing/2014/main" id="{DD9CD0EE-6DB7-467E-B6D1-4B14C37B4E98}"/>
            </a:ext>
          </a:extLst>
        </xdr:cNvPr>
        <xdr:cNvSpPr/>
      </xdr:nvSpPr>
      <xdr:spPr>
        <a:xfrm>
          <a:off x="3135540" y="3238500"/>
          <a:ext cx="2063205" cy="42291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effectLst/>
              <a:latin typeface="Montserrat" pitchFamily="2" charset="0"/>
            </a:rPr>
            <a:t>Document op maat</a:t>
          </a:r>
          <a:endParaRPr lang="nl-NL" sz="1100" b="1" baseline="0">
            <a:solidFill>
              <a:schemeClr val="bg1"/>
            </a:solidFill>
            <a:latin typeface="Montserrat" pitchFamily="2" charset="0"/>
          </a:endParaRPr>
        </a:p>
      </xdr:txBody>
    </xdr:sp>
    <xdr:clientData/>
  </xdr:twoCellAnchor>
  <xdr:twoCellAnchor>
    <xdr:from>
      <xdr:col>0</xdr:col>
      <xdr:colOff>152400</xdr:colOff>
      <xdr:row>18</xdr:row>
      <xdr:rowOff>0</xdr:rowOff>
    </xdr:from>
    <xdr:to>
      <xdr:col>3</xdr:col>
      <xdr:colOff>431595</xdr:colOff>
      <xdr:row>19</xdr:row>
      <xdr:rowOff>209551</xdr:rowOff>
    </xdr:to>
    <xdr:sp macro="" textlink="">
      <xdr:nvSpPr>
        <xdr:cNvPr id="6" name="Rechthoek: afgeronde hoeken 5">
          <a:hlinkClick xmlns:r="http://schemas.openxmlformats.org/officeDocument/2006/relationships" r:id="rId5" tooltip="Cursus op locatie"/>
          <a:extLst>
            <a:ext uri="{FF2B5EF4-FFF2-40B4-BE49-F238E27FC236}">
              <a16:creationId xmlns:a16="http://schemas.microsoft.com/office/drawing/2014/main" id="{E1A23F7C-9589-448A-8BB2-4C1892810EFD}"/>
            </a:ext>
          </a:extLst>
        </xdr:cNvPr>
        <xdr:cNvSpPr/>
      </xdr:nvSpPr>
      <xdr:spPr>
        <a:xfrm>
          <a:off x="152400" y="3840480"/>
          <a:ext cx="2062275" cy="42291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latin typeface="Montserrat" pitchFamily="2" charset="0"/>
            </a:rPr>
            <a:t>Training Excel en AI</a:t>
          </a:r>
        </a:p>
      </xdr:txBody>
    </xdr:sp>
    <xdr:clientData/>
  </xdr:twoCellAnchor>
  <xdr:twoCellAnchor>
    <xdr:from>
      <xdr:col>5</xdr:col>
      <xdr:colOff>164670</xdr:colOff>
      <xdr:row>18</xdr:row>
      <xdr:rowOff>38100</xdr:rowOff>
    </xdr:from>
    <xdr:to>
      <xdr:col>8</xdr:col>
      <xdr:colOff>443865</xdr:colOff>
      <xdr:row>20</xdr:row>
      <xdr:rowOff>34291</xdr:rowOff>
    </xdr:to>
    <xdr:sp macro="" textlink="">
      <xdr:nvSpPr>
        <xdr:cNvPr id="7" name="Rechthoek: afgeronde hoeken 6">
          <a:hlinkClick xmlns:r="http://schemas.openxmlformats.org/officeDocument/2006/relationships" r:id="rId6" tooltip="Cursus op locatie"/>
          <a:extLst>
            <a:ext uri="{FF2B5EF4-FFF2-40B4-BE49-F238E27FC236}">
              <a16:creationId xmlns:a16="http://schemas.microsoft.com/office/drawing/2014/main" id="{900765E5-411A-427F-8C9E-46F36476987A}"/>
            </a:ext>
          </a:extLst>
        </xdr:cNvPr>
        <xdr:cNvSpPr/>
      </xdr:nvSpPr>
      <xdr:spPr>
        <a:xfrm>
          <a:off x="3136470" y="3878580"/>
          <a:ext cx="2062275" cy="422911"/>
        </a:xfrm>
        <a:prstGeom prst="roundRect">
          <a:avLst/>
        </a:prstGeom>
        <a:solidFill>
          <a:srgbClr val="33BE80"/>
        </a:solidFill>
        <a:ln>
          <a:solidFill>
            <a:srgbClr val="33BE8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latin typeface="Montserrat" pitchFamily="2" charset="0"/>
            </a:rPr>
            <a:t>Dashboard Power BI</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0</xdr:colOff>
      <xdr:row>0</xdr:row>
      <xdr:rowOff>38100</xdr:rowOff>
    </xdr:from>
    <xdr:to>
      <xdr:col>19</xdr:col>
      <xdr:colOff>169545</xdr:colOff>
      <xdr:row>16</xdr:row>
      <xdr:rowOff>137160</xdr:rowOff>
    </xdr:to>
    <xdr:sp macro="" textlink="">
      <xdr:nvSpPr>
        <xdr:cNvPr id="5" name="Rechthoek: afgeronde hoeken 4">
          <a:extLst>
            <a:ext uri="{FF2B5EF4-FFF2-40B4-BE49-F238E27FC236}">
              <a16:creationId xmlns:a16="http://schemas.microsoft.com/office/drawing/2014/main" id="{AA3142C5-52E4-465F-9D09-2A9B2FD0D793}"/>
            </a:ext>
          </a:extLst>
        </xdr:cNvPr>
        <xdr:cNvSpPr/>
      </xdr:nvSpPr>
      <xdr:spPr>
        <a:xfrm>
          <a:off x="6294120" y="38100"/>
          <a:ext cx="5046345" cy="4305300"/>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baseline="0">
              <a:solidFill>
                <a:sysClr val="windowText" lastClr="000000"/>
              </a:solidFill>
              <a:latin typeface="Montserrat" pitchFamily="2" charset="0"/>
            </a:rPr>
            <a:t>Stap 1 is het aanmaken van een werkblad met daarin een overzicht van de wedstrijd of wedstrijden die je wilt gaan verwerken in de poule.</a:t>
          </a:r>
        </a:p>
        <a:p>
          <a:pPr algn="l"/>
          <a:endParaRPr lang="nl-NL" sz="1100" baseline="0">
            <a:solidFill>
              <a:sysClr val="windowText" lastClr="000000"/>
            </a:solidFill>
            <a:latin typeface="Montserrat" pitchFamily="2" charset="0"/>
          </a:endParaRPr>
        </a:p>
        <a:p>
          <a:pPr algn="l"/>
          <a:r>
            <a:rPr lang="nl-NL" sz="1100" baseline="0">
              <a:solidFill>
                <a:sysClr val="windowText" lastClr="000000"/>
              </a:solidFill>
              <a:latin typeface="Montserrat" pitchFamily="2" charset="0"/>
            </a:rPr>
            <a:t>Om de uitslag te verwerken plaats je in kolom I de formule:</a:t>
          </a:r>
        </a:p>
        <a:p>
          <a:pPr algn="l"/>
          <a:endParaRPr lang="nl-NL" sz="1100" baseline="0">
            <a:solidFill>
              <a:sysClr val="windowText" lastClr="000000"/>
            </a:solidFill>
            <a:latin typeface="Montserrat" pitchFamily="2" charset="0"/>
          </a:endParaRPr>
        </a:p>
        <a:p>
          <a:pPr algn="l"/>
          <a:r>
            <a:rPr lang="nl-NL" sz="1100" baseline="0">
              <a:solidFill>
                <a:sysClr val="windowText" lastClr="000000"/>
              </a:solidFill>
              <a:latin typeface="Montserrat" pitchFamily="2" charset="0"/>
            </a:rPr>
            <a:t>=ALS.VOORWAARDEN(F3="";0;$F3&gt;$H3;3;$F3=$H3;1;WAAR;0)</a:t>
          </a:r>
        </a:p>
        <a:p>
          <a:pPr algn="l"/>
          <a:endParaRPr lang="nl-NL" sz="1100" baseline="0">
            <a:solidFill>
              <a:sysClr val="windowText" lastClr="000000"/>
            </a:solidFill>
            <a:latin typeface="Montserrat" pitchFamily="2" charset="0"/>
          </a:endParaRPr>
        </a:p>
        <a:p>
          <a:pPr algn="l"/>
          <a:r>
            <a:rPr lang="nl-NL" sz="1100" baseline="0">
              <a:solidFill>
                <a:sysClr val="windowText" lastClr="000000"/>
              </a:solidFill>
              <a:latin typeface="Montserrat" pitchFamily="2" charset="0"/>
            </a:rPr>
            <a:t>En in kolom J de formule:</a:t>
          </a:r>
        </a:p>
        <a:p>
          <a:pPr algn="l"/>
          <a:endParaRPr lang="nl-NL" sz="1100" baseline="0">
            <a:solidFill>
              <a:sysClr val="windowText" lastClr="000000"/>
            </a:solidFill>
            <a:latin typeface="Montserrat" pitchFamily="2" charset="0"/>
          </a:endParaRPr>
        </a:p>
        <a:p>
          <a:pPr algn="l"/>
          <a:r>
            <a:rPr lang="nl-NL" sz="1100" baseline="0">
              <a:solidFill>
                <a:sysClr val="windowText" lastClr="000000"/>
              </a:solidFill>
              <a:latin typeface="Montserrat" pitchFamily="2" charset="0"/>
            </a:rPr>
            <a:t>=ALS.VOORWAARDEN($F3="";0;$F3&lt;$H3;3;$F3=$H3;1;WAAR;0)</a:t>
          </a:r>
        </a:p>
        <a:p>
          <a:pPr algn="l"/>
          <a:endParaRPr lang="nl-NL" sz="1100" baseline="0">
            <a:solidFill>
              <a:sysClr val="windowText" lastClr="000000"/>
            </a:solidFill>
            <a:latin typeface="Montserrat" pitchFamily="2" charset="0"/>
          </a:endParaRPr>
        </a:p>
        <a:p>
          <a:pPr algn="l"/>
          <a:r>
            <a:rPr lang="nl-NL" sz="1100" baseline="0">
              <a:solidFill>
                <a:sysClr val="windowText" lastClr="000000"/>
              </a:solidFill>
              <a:latin typeface="Montserrat" pitchFamily="2" charset="0"/>
            </a:rPr>
            <a:t>Deze formules berekenen in meerdere testen of de thuisploeg of de uitploeg 3, 1 of 0 punten krijgt bij de gegeven uitslag.</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198120</xdr:colOff>
      <xdr:row>7</xdr:row>
      <xdr:rowOff>99060</xdr:rowOff>
    </xdr:from>
    <xdr:to>
      <xdr:col>18</xdr:col>
      <xdr:colOff>266700</xdr:colOff>
      <xdr:row>37</xdr:row>
      <xdr:rowOff>68580</xdr:rowOff>
    </xdr:to>
    <xdr:sp macro="" textlink="">
      <xdr:nvSpPr>
        <xdr:cNvPr id="2" name="Rechthoek: afgeronde hoeken 1">
          <a:extLst>
            <a:ext uri="{FF2B5EF4-FFF2-40B4-BE49-F238E27FC236}">
              <a16:creationId xmlns:a16="http://schemas.microsoft.com/office/drawing/2014/main" id="{E0A1305D-5A55-4201-9763-08F4E1A55DE0}"/>
            </a:ext>
          </a:extLst>
        </xdr:cNvPr>
        <xdr:cNvSpPr/>
      </xdr:nvSpPr>
      <xdr:spPr>
        <a:xfrm>
          <a:off x="807720" y="1470660"/>
          <a:ext cx="14897100" cy="5455920"/>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baseline="0">
              <a:solidFill>
                <a:sysClr val="windowText" lastClr="000000"/>
              </a:solidFill>
              <a:latin typeface="Montserrat" pitchFamily="2" charset="0"/>
            </a:rPr>
            <a:t>Vervolgens maken we een tweede blad aan waarin we de uitslagen gaan verwerken. Vanaf kolom K worden de volgende kolommen aangemaakt.</a:t>
          </a:r>
        </a:p>
        <a:p>
          <a:pPr algn="l"/>
          <a:endParaRPr lang="nl-NL" sz="1100" baseline="0">
            <a:solidFill>
              <a:sysClr val="windowText" lastClr="000000"/>
            </a:solidFill>
            <a:latin typeface="Montserrat" pitchFamily="2" charset="0"/>
          </a:endParaRPr>
        </a:p>
        <a:p>
          <a:pPr algn="l"/>
          <a:r>
            <a:rPr lang="nl-NL" sz="1100" b="1" baseline="0">
              <a:solidFill>
                <a:sysClr val="windowText" lastClr="000000"/>
              </a:solidFill>
              <a:latin typeface="Montserrat" pitchFamily="2" charset="0"/>
            </a:rPr>
            <a:t>K - Hulpscore</a:t>
          </a:r>
          <a:r>
            <a:rPr lang="nl-NL" sz="1100" baseline="0">
              <a:solidFill>
                <a:sysClr val="windowText" lastClr="000000"/>
              </a:solidFill>
              <a:latin typeface="Montserrat" pitchFamily="2" charset="0"/>
            </a:rPr>
            <a:t>: Deze wordt gebruikt om te voorkomen dat twee deelnemers uiteindelijk exact dezelfde score hebben en formules foutmeldingen gaan geven.</a:t>
          </a:r>
        </a:p>
        <a:p>
          <a:pPr algn="l"/>
          <a:endParaRPr lang="nl-NL" sz="1100" baseline="0">
            <a:solidFill>
              <a:sysClr val="windowText" lastClr="000000"/>
            </a:solidFill>
            <a:latin typeface="Montserrat" pitchFamily="2" charset="0"/>
          </a:endParaRPr>
        </a:p>
        <a:p>
          <a:pPr algn="l"/>
          <a:r>
            <a:rPr lang="nl-NL" sz="1100" b="1" baseline="0">
              <a:solidFill>
                <a:sysClr val="windowText" lastClr="000000"/>
              </a:solidFill>
              <a:latin typeface="Montserrat" pitchFamily="2" charset="0"/>
            </a:rPr>
            <a:t>L - Poule</a:t>
          </a:r>
          <a:r>
            <a:rPr lang="nl-NL" sz="1100" baseline="0">
              <a:solidFill>
                <a:sysClr val="windowText" lastClr="000000"/>
              </a:solidFill>
              <a:latin typeface="Montserrat" pitchFamily="2" charset="0"/>
            </a:rPr>
            <a:t>: Hier worden de landen geplaatst. Zorg dat de namen exact hetzelfde worden geschreven als in het blad bij stap 1.</a:t>
          </a:r>
        </a:p>
        <a:p>
          <a:pPr algn="l"/>
          <a:endParaRPr lang="nl-NL" sz="1100" baseline="0">
            <a:solidFill>
              <a:sysClr val="windowText" lastClr="000000"/>
            </a:solidFill>
            <a:latin typeface="Montserrat" pitchFamily="2" charset="0"/>
          </a:endParaRPr>
        </a:p>
        <a:p>
          <a:pPr algn="l"/>
          <a:r>
            <a:rPr lang="nl-NL" sz="1100" b="1" baseline="0">
              <a:solidFill>
                <a:sysClr val="windowText" lastClr="000000"/>
              </a:solidFill>
              <a:latin typeface="Montserrat" pitchFamily="2" charset="0"/>
            </a:rPr>
            <a:t>M - Wedstrijden</a:t>
          </a:r>
          <a:r>
            <a:rPr lang="nl-NL" sz="1100" baseline="0">
              <a:solidFill>
                <a:sysClr val="windowText" lastClr="000000"/>
              </a:solidFill>
              <a:latin typeface="Montserrat" pitchFamily="2" charset="0"/>
            </a:rPr>
            <a:t>: Hier wordt het aantal wedstrijden geteld van een deelnemer met behulp van de volgende formule:</a:t>
          </a:r>
        </a:p>
        <a:p>
          <a:pPr algn="l"/>
          <a:endParaRPr lang="nl-NL" sz="1100" baseline="0">
            <a:solidFill>
              <a:sysClr val="windowText" lastClr="000000"/>
            </a:solidFill>
            <a:latin typeface="Montserrat" pitchFamily="2" charset="0"/>
          </a:endParaRPr>
        </a:p>
        <a:p>
          <a:pPr algn="l"/>
          <a:r>
            <a:rPr lang="nl-NL" sz="1100" baseline="0">
              <a:solidFill>
                <a:sysClr val="windowText" lastClr="000000"/>
              </a:solidFill>
              <a:latin typeface="Montserrat" pitchFamily="2" charset="0"/>
            </a:rPr>
            <a:t>=AANTALLEN.ALS(Stand!F:F;"&gt;=0";Stand!C:C;L4)+AANTALLEN.ALS(Stand!H:H;"&gt;=0";Stand!E:E;L4) Let op, hier staan dus twee aantallen.als formules achter elkaar die bij elkaar worden opgeteld.</a:t>
          </a:r>
        </a:p>
        <a:p>
          <a:pPr algn="l"/>
          <a:endParaRPr lang="nl-NL" sz="1100" baseline="0">
            <a:solidFill>
              <a:sysClr val="windowText" lastClr="000000"/>
            </a:solidFill>
            <a:latin typeface="Montserrat" pitchFamily="2" charset="0"/>
          </a:endParaRPr>
        </a:p>
        <a:p>
          <a:pPr algn="l"/>
          <a:r>
            <a:rPr lang="nl-NL" sz="1100" b="1" baseline="0">
              <a:solidFill>
                <a:sysClr val="windowText" lastClr="000000"/>
              </a:solidFill>
              <a:latin typeface="Montserrat" pitchFamily="2" charset="0"/>
            </a:rPr>
            <a:t>N - Punten</a:t>
          </a:r>
          <a:r>
            <a:rPr lang="nl-NL" sz="1100" baseline="0">
              <a:solidFill>
                <a:sysClr val="windowText" lastClr="000000"/>
              </a:solidFill>
              <a:latin typeface="Montserrat" pitchFamily="2" charset="0"/>
            </a:rPr>
            <a:t>: Via een SOMMEN.ALS formule worden de punten opgeteld uit de hulpkolommen uit stap 1:</a:t>
          </a:r>
        </a:p>
        <a:p>
          <a:pPr algn="l"/>
          <a:endParaRPr lang="nl-NL" sz="1100" baseline="0">
            <a:solidFill>
              <a:sysClr val="windowText" lastClr="000000"/>
            </a:solidFill>
            <a:latin typeface="Montserrat" pitchFamily="2" charset="0"/>
          </a:endParaRPr>
        </a:p>
        <a:p>
          <a:pPr algn="l"/>
          <a:r>
            <a:rPr lang="nl-NL" sz="1100" baseline="0">
              <a:solidFill>
                <a:sysClr val="windowText" lastClr="000000"/>
              </a:solidFill>
              <a:latin typeface="Montserrat" pitchFamily="2" charset="0"/>
            </a:rPr>
            <a:t>=SOMMEN.ALS(Stand!I:I;Stand!C:C;L4)+SOMMEN.ALS(Stand!J:J;Stand!E:E;L4)</a:t>
          </a:r>
        </a:p>
        <a:p>
          <a:pPr algn="l"/>
          <a:endParaRPr lang="nl-NL" sz="1100" baseline="0">
            <a:solidFill>
              <a:sysClr val="windowText" lastClr="000000"/>
            </a:solidFill>
            <a:latin typeface="Montserrat" pitchFamily="2" charset="0"/>
          </a:endParaRPr>
        </a:p>
        <a:p>
          <a:pPr algn="l"/>
          <a:r>
            <a:rPr lang="nl-NL" sz="1100" b="1" baseline="0">
              <a:solidFill>
                <a:sysClr val="windowText" lastClr="000000"/>
              </a:solidFill>
              <a:latin typeface="Montserrat" pitchFamily="2" charset="0"/>
            </a:rPr>
            <a:t>O - Doelpunten voor</a:t>
          </a:r>
          <a:r>
            <a:rPr lang="nl-NL" sz="1100" baseline="0">
              <a:solidFill>
                <a:sysClr val="windowText" lastClr="000000"/>
              </a:solidFill>
              <a:latin typeface="Montserrat" pitchFamily="2" charset="0"/>
            </a:rPr>
            <a:t>: gebruikt een vergelijkbare formule als bij de punten, alleen wordt er nu een andere kolom opgeteld:</a:t>
          </a:r>
        </a:p>
        <a:p>
          <a:pPr algn="l"/>
          <a:endParaRPr lang="nl-NL" sz="1100" baseline="0">
            <a:solidFill>
              <a:sysClr val="windowText" lastClr="000000"/>
            </a:solidFill>
            <a:latin typeface="Montserrat" pitchFamily="2" charset="0"/>
          </a:endParaRPr>
        </a:p>
        <a:p>
          <a:pPr algn="l"/>
          <a:r>
            <a:rPr lang="nl-NL" sz="1100" baseline="0">
              <a:solidFill>
                <a:sysClr val="windowText" lastClr="000000"/>
              </a:solidFill>
              <a:latin typeface="Montserrat" pitchFamily="2" charset="0"/>
            </a:rPr>
            <a:t>=SOMMEN.ALS(Stand!F:F;Stand!C:C;L4)+SOMMEN.ALS(Stand!H:H;Stand!E:E;L4)</a:t>
          </a:r>
        </a:p>
        <a:p>
          <a:pPr algn="l"/>
          <a:endParaRPr lang="nl-NL" sz="1100" baseline="0">
            <a:solidFill>
              <a:sysClr val="windowText" lastClr="000000"/>
            </a:solidFill>
            <a:latin typeface="Montserrat" pitchFamily="2" charset="0"/>
          </a:endParaRPr>
        </a:p>
        <a:p>
          <a:pPr algn="l"/>
          <a:r>
            <a:rPr lang="nl-NL" sz="1100" b="1" baseline="0">
              <a:solidFill>
                <a:sysClr val="windowText" lastClr="000000"/>
              </a:solidFill>
              <a:latin typeface="Montserrat" pitchFamily="2" charset="0"/>
            </a:rPr>
            <a:t>P - Doelpunten tegen</a:t>
          </a:r>
          <a:r>
            <a:rPr lang="nl-NL" sz="1100" baseline="0">
              <a:solidFill>
                <a:sysClr val="windowText" lastClr="000000"/>
              </a:solidFill>
              <a:latin typeface="Montserrat" pitchFamily="2" charset="0"/>
            </a:rPr>
            <a:t>: dezelfde formule als bij doelpunten voor, alleen nu telt hij een andere kolom:</a:t>
          </a:r>
        </a:p>
        <a:p>
          <a:pPr algn="l"/>
          <a:endParaRPr lang="nl-NL" sz="1100" baseline="0">
            <a:solidFill>
              <a:sysClr val="windowText" lastClr="000000"/>
            </a:solidFill>
            <a:latin typeface="Montserrat" pitchFamily="2" charset="0"/>
          </a:endParaRPr>
        </a:p>
        <a:p>
          <a:pPr algn="l"/>
          <a:r>
            <a:rPr lang="nl-NL" sz="1100" baseline="0">
              <a:solidFill>
                <a:sysClr val="windowText" lastClr="000000"/>
              </a:solidFill>
              <a:latin typeface="Montserrat" pitchFamily="2" charset="0"/>
            </a:rPr>
            <a:t>=SOMMEN.ALS(Stand!H:H;Stand!C:C;L4)+SOMMEN.ALS(Stand!F:F;Stand!E:E;L4)</a:t>
          </a:r>
        </a:p>
        <a:p>
          <a:pPr algn="l"/>
          <a:endParaRPr lang="nl-NL" sz="1100" baseline="0">
            <a:solidFill>
              <a:sysClr val="windowText" lastClr="000000"/>
            </a:solidFill>
            <a:latin typeface="Montserrat" pitchFamily="2" charset="0"/>
          </a:endParaRPr>
        </a:p>
        <a:p>
          <a:pPr algn="l"/>
          <a:r>
            <a:rPr lang="nl-NL" sz="1100" b="1" baseline="0">
              <a:solidFill>
                <a:sysClr val="windowText" lastClr="000000"/>
              </a:solidFill>
              <a:latin typeface="Montserrat" pitchFamily="2" charset="0"/>
            </a:rPr>
            <a:t>Q - Doelsaldo</a:t>
          </a:r>
          <a:r>
            <a:rPr lang="nl-NL" sz="1100" baseline="0">
              <a:solidFill>
                <a:sysClr val="windowText" lastClr="000000"/>
              </a:solidFill>
              <a:latin typeface="Montserrat" pitchFamily="2" charset="0"/>
            </a:rPr>
            <a:t>: Hierbij worden de doelpunten tegen afgetrokken van de doelpunten voor.</a:t>
          </a:r>
        </a:p>
        <a:p>
          <a:pPr algn="l"/>
          <a:endParaRPr lang="nl-NL" sz="1100" baseline="0">
            <a:solidFill>
              <a:sysClr val="windowText" lastClr="000000"/>
            </a:solidFill>
            <a:latin typeface="Montserrat" pitchFamily="2" charset="0"/>
          </a:endParaRPr>
        </a:p>
        <a:p>
          <a:pPr algn="l"/>
          <a:r>
            <a:rPr lang="nl-NL" sz="1100" b="1" baseline="0">
              <a:solidFill>
                <a:sysClr val="windowText" lastClr="000000"/>
              </a:solidFill>
              <a:latin typeface="Montserrat" pitchFamily="2" charset="0"/>
            </a:rPr>
            <a:t>R - Score</a:t>
          </a:r>
          <a:r>
            <a:rPr lang="nl-NL" sz="1100" baseline="0">
              <a:solidFill>
                <a:sysClr val="windowText" lastClr="000000"/>
              </a:solidFill>
              <a:latin typeface="Montserrat" pitchFamily="2" charset="0"/>
            </a:rPr>
            <a:t>: Deze formule zorgt uiteindelijk voor een score waarbij de punten als eerste worden benoemd, daar wordt het doelsaldo (gedeeld door 10) bij opgeteld, vervolgens de doelpunten voor (gedeeld door 100) en als laatste de unieke waarde uit kolom K. Dit zorgt er namelijk voor dat de hoogste score altijd de nummer 1 is in de poule. De hoogste score wordt in volgorde bepaald door punten, doelsaldo en vervolgens doelpunten voor. In het uitzonderlijke geval dat er dan een gelijke waarde is zorgt de unieke score er voor dat er toch een verschil is.</a:t>
          </a:r>
        </a:p>
        <a:p>
          <a:pPr algn="l"/>
          <a:endParaRPr lang="nl-NL" sz="1100" baseline="0">
            <a:solidFill>
              <a:sysClr val="windowText" lastClr="000000"/>
            </a:solidFill>
            <a:latin typeface="Montserrat" pitchFamily="2" charset="0"/>
          </a:endParaRPr>
        </a:p>
        <a:p>
          <a:pPr algn="l"/>
          <a:endParaRPr lang="nl-NL" sz="1100" baseline="0">
            <a:solidFill>
              <a:sysClr val="windowText" lastClr="000000"/>
            </a:solidFill>
            <a:latin typeface="Montserrat" pitchFamily="2"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xdr:colOff>
      <xdr:row>9</xdr:row>
      <xdr:rowOff>0</xdr:rowOff>
    </xdr:from>
    <xdr:to>
      <xdr:col>19</xdr:col>
      <xdr:colOff>76200</xdr:colOff>
      <xdr:row>29</xdr:row>
      <xdr:rowOff>15240</xdr:rowOff>
    </xdr:to>
    <xdr:sp macro="" textlink="">
      <xdr:nvSpPr>
        <xdr:cNvPr id="2" name="Rechthoek: afgeronde hoeken 1">
          <a:extLst>
            <a:ext uri="{FF2B5EF4-FFF2-40B4-BE49-F238E27FC236}">
              <a16:creationId xmlns:a16="http://schemas.microsoft.com/office/drawing/2014/main" id="{B8A15815-686F-41BE-BC1F-DECFB755E79C}"/>
            </a:ext>
          </a:extLst>
        </xdr:cNvPr>
        <xdr:cNvSpPr/>
      </xdr:nvSpPr>
      <xdr:spPr>
        <a:xfrm>
          <a:off x="617220" y="1737360"/>
          <a:ext cx="15506700" cy="3672840"/>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baseline="0">
              <a:solidFill>
                <a:sysClr val="windowText" lastClr="000000"/>
              </a:solidFill>
              <a:latin typeface="Montserrat" pitchFamily="2" charset="0"/>
            </a:rPr>
            <a:t>Daarna maken we een nieuwe tabel waarmee we de resultaten kunnen gaan presenteren op het blad uit Stap 1.</a:t>
          </a:r>
        </a:p>
        <a:p>
          <a:pPr algn="l"/>
          <a:endParaRPr lang="nl-NL" sz="1100" baseline="0">
            <a:solidFill>
              <a:sysClr val="windowText" lastClr="000000"/>
            </a:solidFill>
            <a:latin typeface="Montserrat" pitchFamily="2" charset="0"/>
          </a:endParaRPr>
        </a:p>
        <a:p>
          <a:pPr algn="l"/>
          <a:r>
            <a:rPr lang="nl-NL" sz="1100" baseline="0">
              <a:solidFill>
                <a:sysClr val="windowText" lastClr="000000"/>
              </a:solidFill>
              <a:latin typeface="Montserrat" pitchFamily="2" charset="0"/>
            </a:rPr>
            <a:t>Allereerst maken me in kolom B de volgende formule:</a:t>
          </a:r>
        </a:p>
        <a:p>
          <a:pPr algn="l"/>
          <a:endParaRPr lang="nl-NL" sz="1100" baseline="0">
            <a:solidFill>
              <a:sysClr val="windowText" lastClr="000000"/>
            </a:solidFill>
            <a:latin typeface="Montserrat" pitchFamily="2" charset="0"/>
          </a:endParaRPr>
        </a:p>
        <a:p>
          <a:pPr algn="l"/>
          <a:r>
            <a:rPr lang="nl-NL" sz="1100" baseline="0">
              <a:solidFill>
                <a:sysClr val="windowText" lastClr="000000"/>
              </a:solidFill>
              <a:latin typeface="Montserrat" pitchFamily="2" charset="0"/>
            </a:rPr>
            <a:t>=GROOTSTE($R$4:$R$7;RIJ(1:1))</a:t>
          </a:r>
        </a:p>
        <a:p>
          <a:pPr algn="l"/>
          <a:endParaRPr lang="nl-NL" sz="1100" baseline="0">
            <a:solidFill>
              <a:sysClr val="windowText" lastClr="000000"/>
            </a:solidFill>
            <a:latin typeface="Montserrat" pitchFamily="2" charset="0"/>
          </a:endParaRPr>
        </a:p>
        <a:p>
          <a:pPr algn="l"/>
          <a:r>
            <a:rPr lang="nl-NL" sz="1100" baseline="0">
              <a:solidFill>
                <a:sysClr val="windowText" lastClr="000000"/>
              </a:solidFill>
              <a:latin typeface="Montserrat" pitchFamily="2" charset="0"/>
            </a:rPr>
            <a:t>Deze formule gaat kijken naar de grootste waarde uit het bereik in kolom R. Dit is een unieke score, dus er is altijd maar één grootste waarde. Door deze formule naar beneden door te voeren krijg je ook een tweede, derde en vierde waarde.</a:t>
          </a:r>
        </a:p>
        <a:p>
          <a:pPr algn="l"/>
          <a:endParaRPr lang="nl-NL" sz="1100" baseline="0">
            <a:solidFill>
              <a:sysClr val="windowText" lastClr="000000"/>
            </a:solidFill>
            <a:latin typeface="Montserrat" pitchFamily="2" charset="0"/>
          </a:endParaRPr>
        </a:p>
        <a:p>
          <a:pPr algn="l"/>
          <a:r>
            <a:rPr lang="nl-NL" sz="1100" baseline="0">
              <a:solidFill>
                <a:sysClr val="windowText" lastClr="000000"/>
              </a:solidFill>
              <a:latin typeface="Montserrat" pitchFamily="2" charset="0"/>
            </a:rPr>
            <a:t>In kolom C plaatsen we het nummer van de plaats van de deelnemer. Vervolgens kunnen in kolom D het land zoeken dat hoort bij de score uit kolom B met de volgende formule:</a:t>
          </a:r>
        </a:p>
        <a:p>
          <a:pPr algn="l"/>
          <a:endParaRPr lang="nl-NL" sz="1100" baseline="0">
            <a:solidFill>
              <a:sysClr val="windowText" lastClr="000000"/>
            </a:solidFill>
            <a:latin typeface="Montserrat" pitchFamily="2" charset="0"/>
          </a:endParaRPr>
        </a:p>
        <a:p>
          <a:pPr algn="l"/>
          <a:r>
            <a:rPr lang="nl-NL" sz="1100" baseline="0">
              <a:solidFill>
                <a:sysClr val="windowText" lastClr="000000"/>
              </a:solidFill>
              <a:latin typeface="Montserrat" pitchFamily="2" charset="0"/>
            </a:rPr>
            <a:t>=X.ZOEKEN($B4;$R:$R;L:L)</a:t>
          </a:r>
        </a:p>
        <a:p>
          <a:pPr algn="l"/>
          <a:endParaRPr lang="nl-NL" sz="1100" baseline="0">
            <a:solidFill>
              <a:sysClr val="windowText" lastClr="000000"/>
            </a:solidFill>
            <a:latin typeface="Montserrat" pitchFamily="2" charset="0"/>
          </a:endParaRPr>
        </a:p>
        <a:p>
          <a:pPr algn="l"/>
          <a:r>
            <a:rPr lang="nl-NL" sz="1100" baseline="0">
              <a:solidFill>
                <a:sysClr val="windowText" lastClr="000000"/>
              </a:solidFill>
              <a:latin typeface="Montserrat" pitchFamily="2" charset="0"/>
            </a:rPr>
            <a:t>In kolom E gaan we dan het aantal wedstrijden zoeken die horen bij het land uit kolom D met de formule:</a:t>
          </a:r>
        </a:p>
        <a:p>
          <a:pPr algn="l"/>
          <a:endParaRPr lang="nl-NL" sz="1100" baseline="0">
            <a:solidFill>
              <a:sysClr val="windowText" lastClr="000000"/>
            </a:solidFill>
            <a:latin typeface="Montserrat" pitchFamily="2" charset="0"/>
          </a:endParaRPr>
        </a:p>
        <a:p>
          <a:pPr algn="l"/>
          <a:r>
            <a:rPr lang="nl-NL" sz="1100" baseline="0">
              <a:solidFill>
                <a:sysClr val="windowText" lastClr="000000"/>
              </a:solidFill>
              <a:latin typeface="Montserrat" pitchFamily="2" charset="0"/>
            </a:rPr>
            <a:t>=X.ZOEKEN($D4;$L:$L;M:M)</a:t>
          </a:r>
        </a:p>
        <a:p>
          <a:pPr algn="l"/>
          <a:endParaRPr lang="nl-NL" sz="1100" baseline="0">
            <a:solidFill>
              <a:sysClr val="windowText" lastClr="000000"/>
            </a:solidFill>
            <a:latin typeface="Montserrat" pitchFamily="2" charset="0"/>
          </a:endParaRPr>
        </a:p>
        <a:p>
          <a:pPr algn="l"/>
          <a:r>
            <a:rPr lang="nl-NL" sz="1100" baseline="0">
              <a:solidFill>
                <a:sysClr val="windowText" lastClr="000000"/>
              </a:solidFill>
              <a:latin typeface="Montserrat" pitchFamily="2" charset="0"/>
            </a:rPr>
            <a:t>Deze formule kunnen we naar rechts doorvoeren. Als laatste kunnen we dan ook nog kolom B verbergen.</a:t>
          </a:r>
        </a:p>
        <a:p>
          <a:pPr algn="l"/>
          <a:endParaRPr lang="nl-NL" sz="1100" baseline="0">
            <a:solidFill>
              <a:sysClr val="windowText" lastClr="000000"/>
            </a:solidFill>
            <a:latin typeface="Montserrat" pitchFamily="2" charset="0"/>
          </a:endParaRPr>
        </a:p>
        <a:p>
          <a:pPr algn="l"/>
          <a:endParaRPr lang="nl-NL" sz="1100" baseline="0">
            <a:solidFill>
              <a:sysClr val="windowText" lastClr="000000"/>
            </a:solidFill>
            <a:latin typeface="Montserrat" pitchFamily="2" charset="0"/>
          </a:endParaRPr>
        </a:p>
        <a:p>
          <a:pPr algn="l"/>
          <a:endParaRPr lang="nl-NL" sz="1100" baseline="0">
            <a:solidFill>
              <a:sysClr val="windowText" lastClr="000000"/>
            </a:solidFill>
            <a:latin typeface="Montserrat" pitchFamily="2" charset="0"/>
          </a:endParaRPr>
        </a:p>
        <a:p>
          <a:pPr algn="l"/>
          <a:r>
            <a:rPr lang="nl-NL" sz="1100" baseline="0">
              <a:solidFill>
                <a:sysClr val="windowText" lastClr="000000"/>
              </a:solidFill>
              <a:latin typeface="Montserrat" pitchFamily="2" charset="0"/>
            </a:rPr>
            <a:t> </a:t>
          </a:r>
        </a:p>
        <a:p>
          <a:pPr algn="l"/>
          <a:endParaRPr lang="nl-NL" sz="1100" baseline="0">
            <a:solidFill>
              <a:sysClr val="windowText" lastClr="000000"/>
            </a:solidFill>
            <a:latin typeface="Montserrat" pitchFamily="2"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1905</xdr:colOff>
      <xdr:row>9</xdr:row>
      <xdr:rowOff>72390</xdr:rowOff>
    </xdr:from>
    <xdr:to>
      <xdr:col>13</xdr:col>
      <xdr:colOff>398145</xdr:colOff>
      <xdr:row>15</xdr:row>
      <xdr:rowOff>156210</xdr:rowOff>
    </xdr:to>
    <mc:AlternateContent xmlns:mc="http://schemas.openxmlformats.org/markup-compatibility/2006">
      <mc:Choice xmlns:a14="http://schemas.microsoft.com/office/drawing/2010/main" Requires="a14">
        <xdr:pic>
          <xdr:nvPicPr>
            <xdr:cNvPr id="2" name="Afbeelding 1">
              <a:extLst>
                <a:ext uri="{FF2B5EF4-FFF2-40B4-BE49-F238E27FC236}">
                  <a16:creationId xmlns:a16="http://schemas.microsoft.com/office/drawing/2014/main" id="{F8359C21-BC23-4375-ADBB-6382831F2999}"/>
                </a:ext>
              </a:extLst>
            </xdr:cNvPr>
            <xdr:cNvPicPr>
              <a:picLocks noChangeAspect="1" noChangeArrowheads="1"/>
              <a:extLst>
                <a:ext uri="{84589F7E-364E-4C9E-8A38-B11213B215E9}">
                  <a14:cameraTool cellRange="Poule!$C$2:$I$7" spid="_x0000_s6153"/>
                </a:ext>
              </a:extLst>
            </xdr:cNvPicPr>
          </xdr:nvPicPr>
          <xdr:blipFill>
            <a:blip xmlns:r="http://schemas.openxmlformats.org/officeDocument/2006/relationships" r:embed="rId1"/>
            <a:srcRect/>
            <a:stretch>
              <a:fillRect/>
            </a:stretch>
          </xdr:blipFill>
          <xdr:spPr bwMode="auto">
            <a:xfrm>
              <a:off x="611505" y="2998470"/>
              <a:ext cx="6050280" cy="1181100"/>
            </a:xfrm>
            <a:prstGeom prst="rect">
              <a:avLst/>
            </a:prstGeom>
            <a:solidFill>
              <a:srgbClr val="FFFFFF" mc:Ignorable="a14" a14:legacySpreadsheetColorIndex="9"/>
            </a:solidFill>
            <a:ln w="9525">
              <a:noFill/>
              <a:miter lim="800000"/>
              <a:headEnd/>
              <a:tailEnd/>
            </a:ln>
          </xdr:spPr>
        </xdr:pic>
      </mc:Choice>
      <mc:Fallback/>
    </mc:AlternateContent>
    <xdr:clientData/>
  </xdr:twoCellAnchor>
  <xdr:twoCellAnchor>
    <xdr:from>
      <xdr:col>15</xdr:col>
      <xdr:colOff>0</xdr:colOff>
      <xdr:row>0</xdr:row>
      <xdr:rowOff>38100</xdr:rowOff>
    </xdr:from>
    <xdr:to>
      <xdr:col>23</xdr:col>
      <xdr:colOff>169545</xdr:colOff>
      <xdr:row>16</xdr:row>
      <xdr:rowOff>137160</xdr:rowOff>
    </xdr:to>
    <xdr:sp macro="" textlink="">
      <xdr:nvSpPr>
        <xdr:cNvPr id="5" name="Rechthoek: afgeronde hoeken 4">
          <a:extLst>
            <a:ext uri="{FF2B5EF4-FFF2-40B4-BE49-F238E27FC236}">
              <a16:creationId xmlns:a16="http://schemas.microsoft.com/office/drawing/2014/main" id="{EFAF61CA-364F-4D4C-800B-38DC03205A54}"/>
            </a:ext>
          </a:extLst>
        </xdr:cNvPr>
        <xdr:cNvSpPr/>
      </xdr:nvSpPr>
      <xdr:spPr>
        <a:xfrm>
          <a:off x="7482840" y="38100"/>
          <a:ext cx="5046345" cy="4305300"/>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baseline="0">
              <a:solidFill>
                <a:sysClr val="windowText" lastClr="000000"/>
              </a:solidFill>
              <a:latin typeface="Montserrat" pitchFamily="2" charset="0"/>
            </a:rPr>
            <a:t>We verbergen kolom I en J. Daarna willen we graag de stand van de poule onder de uitslagen zien. We hebben echter een andere breedte van de kolommen nodig voor beide tabellen. Daarom gebruiken we de Camera functie in Excel.</a:t>
          </a:r>
        </a:p>
        <a:p>
          <a:pPr algn="l"/>
          <a:endParaRPr lang="nl-NL" sz="1100" baseline="0">
            <a:solidFill>
              <a:sysClr val="windowText" lastClr="000000"/>
            </a:solidFill>
            <a:latin typeface="Montserrat" pitchFamily="2" charset="0"/>
          </a:endParaRPr>
        </a:p>
        <a:p>
          <a:pPr algn="l"/>
          <a:r>
            <a:rPr lang="nl-NL" sz="1100" baseline="0">
              <a:solidFill>
                <a:sysClr val="windowText" lastClr="000000"/>
              </a:solidFill>
              <a:latin typeface="Montserrat" pitchFamily="2" charset="0"/>
            </a:rPr>
            <a:t>De camera functie kun je aanzetten via:</a:t>
          </a:r>
        </a:p>
        <a:p>
          <a:pPr algn="l"/>
          <a:endParaRPr lang="nl-NL" sz="1100" baseline="0">
            <a:solidFill>
              <a:sysClr val="windowText" lastClr="000000"/>
            </a:solidFill>
            <a:latin typeface="Montserrat" pitchFamily="2" charset="0"/>
          </a:endParaRPr>
        </a:p>
        <a:p>
          <a:pPr algn="l"/>
          <a:r>
            <a:rPr lang="nl-NL" sz="1100" baseline="0">
              <a:solidFill>
                <a:sysClr val="windowText" lastClr="000000"/>
              </a:solidFill>
              <a:latin typeface="Montserrat" pitchFamily="2" charset="0"/>
            </a:rPr>
            <a:t>- Bestand</a:t>
          </a:r>
        </a:p>
        <a:p>
          <a:pPr algn="l"/>
          <a:r>
            <a:rPr lang="nl-NL" sz="1100" baseline="0">
              <a:solidFill>
                <a:sysClr val="windowText" lastClr="000000"/>
              </a:solidFill>
              <a:latin typeface="Montserrat" pitchFamily="2" charset="0"/>
            </a:rPr>
            <a:t>- Opties</a:t>
          </a:r>
        </a:p>
        <a:p>
          <a:pPr algn="l"/>
          <a:r>
            <a:rPr lang="nl-NL" sz="1100" baseline="0">
              <a:solidFill>
                <a:sysClr val="windowText" lastClr="000000"/>
              </a:solidFill>
              <a:latin typeface="Montserrat" pitchFamily="2" charset="0"/>
            </a:rPr>
            <a:t>- Werkbalk snelle toegang</a:t>
          </a:r>
        </a:p>
        <a:p>
          <a:pPr algn="l"/>
          <a:r>
            <a:rPr lang="nl-NL" sz="1100" baseline="0">
              <a:solidFill>
                <a:sysClr val="windowText" lastClr="000000"/>
              </a:solidFill>
              <a:latin typeface="Montserrat" pitchFamily="2" charset="0"/>
            </a:rPr>
            <a:t>- Populaire opdrachten zet je op Alle opdrachten</a:t>
          </a:r>
        </a:p>
        <a:p>
          <a:pPr algn="l"/>
          <a:r>
            <a:rPr lang="nl-NL" sz="1100" baseline="0">
              <a:solidFill>
                <a:sysClr val="windowText" lastClr="000000"/>
              </a:solidFill>
              <a:latin typeface="Montserrat" pitchFamily="2" charset="0"/>
            </a:rPr>
            <a:t>- Je zoekt de Camera functie en voegt deze toe</a:t>
          </a:r>
        </a:p>
        <a:p>
          <a:pPr algn="l"/>
          <a:endParaRPr lang="nl-NL" sz="1100" baseline="0">
            <a:solidFill>
              <a:sysClr val="windowText" lastClr="000000"/>
            </a:solidFill>
            <a:latin typeface="Montserrat" pitchFamily="2" charset="0"/>
          </a:endParaRPr>
        </a:p>
        <a:p>
          <a:pPr algn="l"/>
          <a:r>
            <a:rPr lang="nl-NL" sz="1100" baseline="0">
              <a:solidFill>
                <a:sysClr val="windowText" lastClr="000000"/>
              </a:solidFill>
              <a:latin typeface="Montserrat" pitchFamily="2" charset="0"/>
            </a:rPr>
            <a:t>Vervolgens selecteer je de gewenste cellen in het werkblad Poule, klik je op de camera functie en ga je vervolgens weer naar het huidige blad, daar selecteer je waar je de tabel wilt hebben. De afbeelding is gekoppeld aan de cellen uit het andere blad. Je kunt de randen van de afbeelding ook nog weghalen door te kiezen voor ctrl 1 en daarna onder Opvulling en lijn (en dan Lijn) te kiezen voor Geen lijn.</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9</xdr:row>
          <xdr:rowOff>19050</xdr:rowOff>
        </xdr:from>
        <xdr:to>
          <xdr:col>13</xdr:col>
          <xdr:colOff>295275</xdr:colOff>
          <xdr:row>15</xdr:row>
          <xdr:rowOff>66675</xdr:rowOff>
        </xdr:to>
        <xdr:pic>
          <xdr:nvPicPr>
            <xdr:cNvPr id="3" name="Afbeelding 2">
              <a:extLst>
                <a:ext uri="{FF2B5EF4-FFF2-40B4-BE49-F238E27FC236}">
                  <a16:creationId xmlns:a16="http://schemas.microsoft.com/office/drawing/2014/main" id="{2E8FBF69-93A8-8E2B-A21F-858DFCC61DD3}"/>
                </a:ext>
              </a:extLst>
            </xdr:cNvPr>
            <xdr:cNvPicPr>
              <a:picLocks noChangeAspect="1" noChangeArrowheads="1"/>
              <a:extLst>
                <a:ext uri="{84589F7E-364E-4C9E-8A38-B11213B215E9}">
                  <a14:cameraTool cellRange="Poule!$C$2:$I$7" spid="_x0000_s2075"/>
                </a:ext>
              </a:extLst>
            </xdr:cNvPicPr>
          </xdr:nvPicPr>
          <xdr:blipFill>
            <a:blip xmlns:r="http://schemas.openxmlformats.org/officeDocument/2006/relationships" r:embed="rId1"/>
            <a:srcRect/>
            <a:stretch>
              <a:fillRect/>
            </a:stretch>
          </xdr:blipFill>
          <xdr:spPr bwMode="auto">
            <a:xfrm>
              <a:off x="619125" y="2990850"/>
              <a:ext cx="5867400" cy="1190625"/>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editAs="oneCell">
    <xdr:from>
      <xdr:col>0</xdr:col>
      <xdr:colOff>238125</xdr:colOff>
      <xdr:row>0</xdr:row>
      <xdr:rowOff>66675</xdr:rowOff>
    </xdr:from>
    <xdr:to>
      <xdr:col>5</xdr:col>
      <xdr:colOff>142875</xdr:colOff>
      <xdr:row>0</xdr:row>
      <xdr:rowOff>1345345</xdr:rowOff>
    </xdr:to>
    <xdr:pic>
      <xdr:nvPicPr>
        <xdr:cNvPr id="5" name="Afbeelding 4">
          <a:extLst>
            <a:ext uri="{FF2B5EF4-FFF2-40B4-BE49-F238E27FC236}">
              <a16:creationId xmlns:a16="http://schemas.microsoft.com/office/drawing/2014/main" id="{D4B1AE3B-0411-EA78-B4AD-1011648C274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8125" y="66675"/>
          <a:ext cx="2933700" cy="127867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5</xdr:col>
      <xdr:colOff>626745</xdr:colOff>
      <xdr:row>16</xdr:row>
      <xdr:rowOff>42917</xdr:rowOff>
    </xdr:to>
    <xdr:pic>
      <xdr:nvPicPr>
        <xdr:cNvPr id="2" name="Afbeelding 1">
          <a:hlinkClick xmlns:r="http://schemas.openxmlformats.org/officeDocument/2006/relationships" r:id="rId1"/>
          <a:extLst>
            <a:ext uri="{FF2B5EF4-FFF2-40B4-BE49-F238E27FC236}">
              <a16:creationId xmlns:a16="http://schemas.microsoft.com/office/drawing/2014/main" id="{372DD476-555D-4F1F-B9F1-4FF8B13721B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9600" y="1920240"/>
          <a:ext cx="2745105" cy="1140197"/>
        </a:xfrm>
        <a:prstGeom prst="rect">
          <a:avLst/>
        </a:prstGeom>
      </xdr:spPr>
    </xdr:pic>
    <xdr:clientData/>
  </xdr:twoCellAnchor>
  <xdr:twoCellAnchor>
    <xdr:from>
      <xdr:col>1</xdr:col>
      <xdr:colOff>0</xdr:colOff>
      <xdr:row>17</xdr:row>
      <xdr:rowOff>0</xdr:rowOff>
    </xdr:from>
    <xdr:to>
      <xdr:col>8</xdr:col>
      <xdr:colOff>208598</xdr:colOff>
      <xdr:row>27</xdr:row>
      <xdr:rowOff>37460</xdr:rowOff>
    </xdr:to>
    <xdr:sp macro="" textlink="">
      <xdr:nvSpPr>
        <xdr:cNvPr id="3" name="Rechthoek: afgeronde hoeken 2">
          <a:extLst>
            <a:ext uri="{FF2B5EF4-FFF2-40B4-BE49-F238E27FC236}">
              <a16:creationId xmlns:a16="http://schemas.microsoft.com/office/drawing/2014/main" id="{2C59DCEF-D4D1-47D3-BB98-9869987A43DD}"/>
            </a:ext>
          </a:extLst>
        </xdr:cNvPr>
        <xdr:cNvSpPr/>
      </xdr:nvSpPr>
      <xdr:spPr>
        <a:xfrm>
          <a:off x="609600" y="3200400"/>
          <a:ext cx="5275898" cy="1866260"/>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baseline="0">
              <a:solidFill>
                <a:sysClr val="windowText" lastClr="000000"/>
              </a:solidFill>
              <a:latin typeface="Montserrat" pitchFamily="2" charset="0"/>
            </a:rPr>
            <a:t>Succes en als je vragen hebt horen wij het graag:</a:t>
          </a:r>
        </a:p>
        <a:p>
          <a:pPr algn="l"/>
          <a:endParaRPr lang="nl-NL" sz="1100" baseline="0">
            <a:solidFill>
              <a:sysClr val="windowText" lastClr="000000"/>
            </a:solidFill>
            <a:effectLst/>
            <a:latin typeface="Montserrat" pitchFamily="2" charset="0"/>
          </a:endParaRPr>
        </a:p>
        <a:p>
          <a:pPr algn="l"/>
          <a:r>
            <a:rPr lang="nl-NL">
              <a:solidFill>
                <a:sysClr val="windowText" lastClr="000000"/>
              </a:solidFill>
              <a:effectLst/>
              <a:latin typeface="Montserrat" pitchFamily="2" charset="0"/>
            </a:rPr>
            <a:t>info@terzake-excel.nl</a:t>
          </a:r>
        </a:p>
        <a:p>
          <a:pPr algn="l"/>
          <a:r>
            <a:rPr lang="nl-NL">
              <a:solidFill>
                <a:sysClr val="windowText" lastClr="000000"/>
              </a:solidFill>
              <a:effectLst/>
              <a:latin typeface="Montserrat" pitchFamily="2" charset="0"/>
            </a:rPr>
            <a:t>0317 200 009 </a:t>
          </a:r>
        </a:p>
        <a:p>
          <a:pPr algn="l"/>
          <a:endParaRPr lang="nl-NL" sz="1100" baseline="0">
            <a:solidFill>
              <a:sysClr val="windowText" lastClr="000000"/>
            </a:solidFill>
            <a:latin typeface="Montserrat" pitchFamily="2" charset="0"/>
          </a:endParaRPr>
        </a:p>
      </xdr:txBody>
    </xdr:sp>
    <xdr:clientData/>
  </xdr:twoCellAnchor>
  <xdr:twoCellAnchor>
    <xdr:from>
      <xdr:col>9</xdr:col>
      <xdr:colOff>0</xdr:colOff>
      <xdr:row>17</xdr:row>
      <xdr:rowOff>0</xdr:rowOff>
    </xdr:from>
    <xdr:to>
      <xdr:col>11</xdr:col>
      <xdr:colOff>507795</xdr:colOff>
      <xdr:row>19</xdr:row>
      <xdr:rowOff>57151</xdr:rowOff>
    </xdr:to>
    <xdr:sp macro="" textlink="">
      <xdr:nvSpPr>
        <xdr:cNvPr id="4" name="Rechthoek: afgeronde hoeken 3">
          <a:hlinkClick xmlns:r="http://schemas.openxmlformats.org/officeDocument/2006/relationships" r:id="rId3" tooltip="Cursus op locatie"/>
          <a:extLst>
            <a:ext uri="{FF2B5EF4-FFF2-40B4-BE49-F238E27FC236}">
              <a16:creationId xmlns:a16="http://schemas.microsoft.com/office/drawing/2014/main" id="{AF3A5E79-01E0-47B1-8EAD-92F0E56AE6B4}"/>
            </a:ext>
          </a:extLst>
        </xdr:cNvPr>
        <xdr:cNvSpPr/>
      </xdr:nvSpPr>
      <xdr:spPr>
        <a:xfrm>
          <a:off x="6659880" y="3200400"/>
          <a:ext cx="2062275" cy="42291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latin typeface="Montserrat" pitchFamily="2" charset="0"/>
            </a:rPr>
            <a:t>Cursus op locatie</a:t>
          </a:r>
        </a:p>
      </xdr:txBody>
    </xdr:sp>
    <xdr:clientData/>
  </xdr:twoCellAnchor>
  <xdr:twoCellAnchor>
    <xdr:from>
      <xdr:col>12</xdr:col>
      <xdr:colOff>483780</xdr:colOff>
      <xdr:row>17</xdr:row>
      <xdr:rowOff>0</xdr:rowOff>
    </xdr:from>
    <xdr:to>
      <xdr:col>14</xdr:col>
      <xdr:colOff>657225</xdr:colOff>
      <xdr:row>19</xdr:row>
      <xdr:rowOff>57151</xdr:rowOff>
    </xdr:to>
    <xdr:sp macro="" textlink="">
      <xdr:nvSpPr>
        <xdr:cNvPr id="5" name="Rechthoek: afgeronde hoeken 4">
          <a:hlinkClick xmlns:r="http://schemas.openxmlformats.org/officeDocument/2006/relationships" r:id="rId4" tooltip="Document op maat"/>
          <a:extLst>
            <a:ext uri="{FF2B5EF4-FFF2-40B4-BE49-F238E27FC236}">
              <a16:creationId xmlns:a16="http://schemas.microsoft.com/office/drawing/2014/main" id="{DD4FDC5E-895E-4110-AD57-4DAB24EE80E1}"/>
            </a:ext>
          </a:extLst>
        </xdr:cNvPr>
        <xdr:cNvSpPr/>
      </xdr:nvSpPr>
      <xdr:spPr>
        <a:xfrm>
          <a:off x="9643020" y="3200400"/>
          <a:ext cx="2063205" cy="42291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effectLst/>
              <a:latin typeface="Montserrat" pitchFamily="2" charset="0"/>
            </a:rPr>
            <a:t>Document op maat</a:t>
          </a:r>
          <a:endParaRPr lang="nl-NL" sz="1100" b="1" baseline="0">
            <a:solidFill>
              <a:schemeClr val="bg1"/>
            </a:solidFill>
            <a:latin typeface="Montserrat" pitchFamily="2" charset="0"/>
          </a:endParaRPr>
        </a:p>
      </xdr:txBody>
    </xdr:sp>
    <xdr:clientData/>
  </xdr:twoCellAnchor>
  <xdr:twoCellAnchor>
    <xdr:from>
      <xdr:col>9</xdr:col>
      <xdr:colOff>0</xdr:colOff>
      <xdr:row>20</xdr:row>
      <xdr:rowOff>53340</xdr:rowOff>
    </xdr:from>
    <xdr:to>
      <xdr:col>11</xdr:col>
      <xdr:colOff>507795</xdr:colOff>
      <xdr:row>22</xdr:row>
      <xdr:rowOff>110491</xdr:rowOff>
    </xdr:to>
    <xdr:sp macro="" textlink="">
      <xdr:nvSpPr>
        <xdr:cNvPr id="6" name="Rechthoek: afgeronde hoeken 5">
          <a:hlinkClick xmlns:r="http://schemas.openxmlformats.org/officeDocument/2006/relationships" r:id="rId5" tooltip="Cursus op locatie"/>
          <a:extLst>
            <a:ext uri="{FF2B5EF4-FFF2-40B4-BE49-F238E27FC236}">
              <a16:creationId xmlns:a16="http://schemas.microsoft.com/office/drawing/2014/main" id="{5F28F742-4D46-41D3-8B77-1E65AA4B561E}"/>
            </a:ext>
          </a:extLst>
        </xdr:cNvPr>
        <xdr:cNvSpPr/>
      </xdr:nvSpPr>
      <xdr:spPr>
        <a:xfrm>
          <a:off x="6659880" y="3802380"/>
          <a:ext cx="2062275" cy="42291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latin typeface="Montserrat" pitchFamily="2" charset="0"/>
            </a:rPr>
            <a:t>Training Excel en AI</a:t>
          </a:r>
        </a:p>
      </xdr:txBody>
    </xdr:sp>
    <xdr:clientData/>
  </xdr:twoCellAnchor>
  <xdr:twoCellAnchor>
    <xdr:from>
      <xdr:col>12</xdr:col>
      <xdr:colOff>484710</xdr:colOff>
      <xdr:row>20</xdr:row>
      <xdr:rowOff>91440</xdr:rowOff>
    </xdr:from>
    <xdr:to>
      <xdr:col>14</xdr:col>
      <xdr:colOff>657225</xdr:colOff>
      <xdr:row>22</xdr:row>
      <xdr:rowOff>148591</xdr:rowOff>
    </xdr:to>
    <xdr:sp macro="" textlink="">
      <xdr:nvSpPr>
        <xdr:cNvPr id="7" name="Rechthoek: afgeronde hoeken 6">
          <a:hlinkClick xmlns:r="http://schemas.openxmlformats.org/officeDocument/2006/relationships" r:id="rId6" tooltip="Cursus op locatie"/>
          <a:extLst>
            <a:ext uri="{FF2B5EF4-FFF2-40B4-BE49-F238E27FC236}">
              <a16:creationId xmlns:a16="http://schemas.microsoft.com/office/drawing/2014/main" id="{D75D1127-B846-4B68-B30E-282251FB33FE}"/>
            </a:ext>
          </a:extLst>
        </xdr:cNvPr>
        <xdr:cNvSpPr/>
      </xdr:nvSpPr>
      <xdr:spPr>
        <a:xfrm>
          <a:off x="9643950" y="3840480"/>
          <a:ext cx="2062275" cy="422911"/>
        </a:xfrm>
        <a:prstGeom prst="roundRect">
          <a:avLst/>
        </a:prstGeom>
        <a:solidFill>
          <a:srgbClr val="33BE80"/>
        </a:solidFill>
        <a:ln>
          <a:solidFill>
            <a:srgbClr val="33BE8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latin typeface="Montserrat" pitchFamily="2" charset="0"/>
            </a:rPr>
            <a:t>Dashboard Power BI</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fo@terzake-excel.n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416F5-1813-4F6E-869E-A863D5D184BE}">
  <dimension ref="J5:S14"/>
  <sheetViews>
    <sheetView showGridLines="0" showRowColHeaders="0" tabSelected="1" workbookViewId="0">
      <selection activeCell="B2" sqref="B2"/>
    </sheetView>
  </sheetViews>
  <sheetFormatPr defaultColWidth="8.6640625" defaultRowHeight="16.8" x14ac:dyDescent="0.4"/>
  <cols>
    <col min="1" max="16384" width="8.6640625" style="48"/>
  </cols>
  <sheetData>
    <row r="5" spans="10:19" x14ac:dyDescent="0.4">
      <c r="P5" s="49"/>
      <c r="Q5" s="49"/>
      <c r="R5" s="49"/>
      <c r="S5" s="49"/>
    </row>
    <row r="6" spans="10:19" x14ac:dyDescent="0.4">
      <c r="P6" s="49"/>
      <c r="Q6" s="49"/>
      <c r="R6" s="49"/>
      <c r="S6" s="49"/>
    </row>
    <row r="7" spans="10:19" x14ac:dyDescent="0.4">
      <c r="P7" s="49"/>
      <c r="Q7" s="49"/>
      <c r="R7" s="49"/>
      <c r="S7" s="49"/>
    </row>
    <row r="8" spans="10:19" x14ac:dyDescent="0.4">
      <c r="K8" s="50" t="s">
        <v>18</v>
      </c>
    </row>
    <row r="9" spans="10:19" x14ac:dyDescent="0.4">
      <c r="K9" s="48" t="s">
        <v>19</v>
      </c>
    </row>
    <row r="10" spans="10:19" x14ac:dyDescent="0.4">
      <c r="K10" s="48" t="s">
        <v>20</v>
      </c>
    </row>
    <row r="11" spans="10:19" x14ac:dyDescent="0.4">
      <c r="K11" s="48" t="s">
        <v>21</v>
      </c>
    </row>
    <row r="13" spans="10:19" x14ac:dyDescent="0.4">
      <c r="J13" s="51" t="s">
        <v>22</v>
      </c>
      <c r="K13" s="52" t="s">
        <v>23</v>
      </c>
    </row>
    <row r="14" spans="10:19" x14ac:dyDescent="0.4">
      <c r="J14" s="53" t="s">
        <v>24</v>
      </c>
      <c r="K14" s="54" t="s">
        <v>25</v>
      </c>
    </row>
  </sheetData>
  <hyperlinks>
    <hyperlink ref="K13" r:id="rId1" xr:uid="{359BEA9C-6E66-4138-9638-98BC70152FD9}"/>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073E9-6E44-40DD-8745-3C04A5A5242E}">
  <dimension ref="B1:J12"/>
  <sheetViews>
    <sheetView showGridLines="0" workbookViewId="0"/>
  </sheetViews>
  <sheetFormatPr defaultRowHeight="14.4" x14ac:dyDescent="0.3"/>
  <cols>
    <col min="2" max="2" width="8.88671875" customWidth="1"/>
    <col min="3" max="3" width="12.88671875" customWidth="1"/>
    <col min="4" max="4" width="1.6640625" bestFit="1" customWidth="1"/>
    <col min="5" max="5" width="12.88671875" customWidth="1"/>
    <col min="7" max="7" width="1.6640625" bestFit="1" customWidth="1"/>
    <col min="9" max="10" width="9.109375" customWidth="1"/>
  </cols>
  <sheetData>
    <row r="1" spans="2:10" ht="112.5" customHeight="1" thickBot="1" x14ac:dyDescent="0.35"/>
    <row r="2" spans="2:10" ht="16.8" thickBot="1" x14ac:dyDescent="0.35">
      <c r="F2" s="3" t="s">
        <v>9</v>
      </c>
      <c r="G2" s="4"/>
      <c r="H2" s="5"/>
      <c r="I2" t="s">
        <v>6</v>
      </c>
    </row>
    <row r="3" spans="2:10" x14ac:dyDescent="0.3">
      <c r="B3" s="12">
        <v>46187</v>
      </c>
      <c r="C3" s="9" t="s">
        <v>1</v>
      </c>
      <c r="D3" s="6" t="s">
        <v>8</v>
      </c>
      <c r="E3" s="9" t="s">
        <v>2</v>
      </c>
      <c r="F3" s="15"/>
      <c r="G3" s="16" t="s">
        <v>8</v>
      </c>
      <c r="H3" s="17"/>
      <c r="I3" cm="1">
        <f t="array" ref="I3">_xlfn.IFS(F3="",0,$F3&gt;$H3,3,$F3=$H3,1,TRUE,0)</f>
        <v>0</v>
      </c>
      <c r="J3" cm="1">
        <f t="array" ref="J3">_xlfn.IFS($F3="",0,$F3&lt;$H3,3,$F3=$H3,1,TRUE,0)</f>
        <v>0</v>
      </c>
    </row>
    <row r="4" spans="2:10" x14ac:dyDescent="0.3">
      <c r="B4" s="13">
        <v>46188</v>
      </c>
      <c r="C4" s="10" t="s">
        <v>4</v>
      </c>
      <c r="D4" s="7" t="s">
        <v>8</v>
      </c>
      <c r="E4" s="10" t="s">
        <v>3</v>
      </c>
      <c r="F4" s="18"/>
      <c r="G4" s="19" t="s">
        <v>8</v>
      </c>
      <c r="H4" s="20"/>
      <c r="I4" cm="1">
        <f t="array" ref="I4">_xlfn.IFS(F4="",0,$F4&gt;$H4,3,$F4=$H4,1,TRUE,0)</f>
        <v>0</v>
      </c>
      <c r="J4" cm="1">
        <f t="array" ref="J4">_xlfn.IFS($F4="",0,$F4&lt;$H4,3,$F4=$H4,1,TRUE,0)</f>
        <v>0</v>
      </c>
    </row>
    <row r="5" spans="2:10" x14ac:dyDescent="0.3">
      <c r="B5" s="13">
        <v>46193</v>
      </c>
      <c r="C5" s="10" t="s">
        <v>3</v>
      </c>
      <c r="D5" s="7" t="s">
        <v>8</v>
      </c>
      <c r="E5" s="10" t="s">
        <v>2</v>
      </c>
      <c r="F5" s="18"/>
      <c r="G5" s="19" t="s">
        <v>8</v>
      </c>
      <c r="H5" s="20"/>
      <c r="I5" cm="1">
        <f t="array" ref="I5">_xlfn.IFS(F5="",0,$F5&gt;$H5,3,$F5=$H5,1,TRUE,0)</f>
        <v>0</v>
      </c>
      <c r="J5" cm="1">
        <f t="array" ref="J5">_xlfn.IFS($F5="",0,$F5&lt;$H5,3,$F5=$H5,1,TRUE,0)</f>
        <v>0</v>
      </c>
    </row>
    <row r="6" spans="2:10" x14ac:dyDescent="0.3">
      <c r="B6" s="13">
        <v>46193</v>
      </c>
      <c r="C6" s="10" t="s">
        <v>1</v>
      </c>
      <c r="D6" s="7" t="s">
        <v>8</v>
      </c>
      <c r="E6" s="10" t="s">
        <v>4</v>
      </c>
      <c r="F6" s="18"/>
      <c r="G6" s="19" t="s">
        <v>8</v>
      </c>
      <c r="H6" s="20"/>
      <c r="I6" cm="1">
        <f t="array" ref="I6">_xlfn.IFS(F6="",0,$F6&gt;$H6,3,$F6=$H6,1,TRUE,0)</f>
        <v>0</v>
      </c>
      <c r="J6" cm="1">
        <f t="array" ref="J6">_xlfn.IFS($F6="",0,$F6&lt;$H6,3,$F6=$H6,1,TRUE,0)</f>
        <v>0</v>
      </c>
    </row>
    <row r="7" spans="2:10" x14ac:dyDescent="0.3">
      <c r="B7" s="13">
        <v>46199</v>
      </c>
      <c r="C7" s="10" t="s">
        <v>2</v>
      </c>
      <c r="D7" s="7" t="s">
        <v>8</v>
      </c>
      <c r="E7" s="10" t="s">
        <v>4</v>
      </c>
      <c r="F7" s="18"/>
      <c r="G7" s="19" t="s">
        <v>8</v>
      </c>
      <c r="H7" s="20"/>
      <c r="I7" cm="1">
        <f t="array" ref="I7">_xlfn.IFS(F7="",0,$F7&gt;$H7,3,$F7=$H7,1,TRUE,0)</f>
        <v>0</v>
      </c>
      <c r="J7" cm="1">
        <f t="array" ref="J7">_xlfn.IFS($F7="",0,$F7&lt;$H7,3,$F7=$H7,1,TRUE,0)</f>
        <v>0</v>
      </c>
    </row>
    <row r="8" spans="2:10" ht="15" thickBot="1" x14ac:dyDescent="0.35">
      <c r="B8" s="14">
        <v>46199</v>
      </c>
      <c r="C8" s="11" t="s">
        <v>3</v>
      </c>
      <c r="D8" s="8" t="s">
        <v>8</v>
      </c>
      <c r="E8" s="11" t="s">
        <v>1</v>
      </c>
      <c r="F8" s="21"/>
      <c r="G8" s="22" t="s">
        <v>8</v>
      </c>
      <c r="H8" s="23"/>
      <c r="I8" cm="1">
        <f t="array" ref="I8">_xlfn.IFS(F8="",0,$F8&gt;$H8,3,$F8=$H8,1,TRUE,0)</f>
        <v>0</v>
      </c>
      <c r="J8" cm="1">
        <f t="array" ref="J8">_xlfn.IFS($F8="",0,$F8&lt;$H8,3,$F8=$H8,1,TRUE,0)</f>
        <v>0</v>
      </c>
    </row>
    <row r="9" spans="2:10" x14ac:dyDescent="0.3">
      <c r="B9" s="1"/>
      <c r="D9" s="2"/>
      <c r="G9" s="2"/>
    </row>
    <row r="10" spans="2:10" x14ac:dyDescent="0.3">
      <c r="B10" s="1"/>
      <c r="D10" s="2"/>
      <c r="G10" s="2"/>
    </row>
    <row r="11" spans="2:10" x14ac:dyDescent="0.3">
      <c r="B11" s="1"/>
      <c r="D11" s="2"/>
      <c r="G11" s="2"/>
    </row>
    <row r="12" spans="2:10" x14ac:dyDescent="0.3">
      <c r="B12" s="1"/>
      <c r="D12" s="2"/>
      <c r="G12" s="2"/>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93A57-D226-4B8E-B6ED-355D0364ABE1}">
  <dimension ref="B1:R26"/>
  <sheetViews>
    <sheetView showGridLines="0" workbookViewId="0"/>
  </sheetViews>
  <sheetFormatPr defaultRowHeight="14.4" x14ac:dyDescent="0.3"/>
  <cols>
    <col min="2" max="2" width="8.88671875" customWidth="1"/>
    <col min="3" max="3" width="5" customWidth="1"/>
    <col min="4" max="4" width="11.5546875" bestFit="1" customWidth="1"/>
    <col min="5" max="9" width="14.33203125" customWidth="1"/>
    <col min="11" max="18" width="13.77734375" customWidth="1"/>
  </cols>
  <sheetData>
    <row r="1" spans="2:18" ht="15" thickBot="1" x14ac:dyDescent="0.35">
      <c r="B1" s="55"/>
      <c r="C1" s="55"/>
      <c r="D1" s="55"/>
      <c r="E1" s="55"/>
      <c r="F1" s="55"/>
      <c r="G1" s="55"/>
      <c r="H1" s="55"/>
      <c r="I1" s="55"/>
    </row>
    <row r="2" spans="2:18" ht="17.399999999999999" thickTop="1" thickBot="1" x14ac:dyDescent="0.35">
      <c r="B2" s="55"/>
      <c r="C2" s="55"/>
      <c r="D2" s="55"/>
      <c r="E2" s="55"/>
      <c r="F2" s="55"/>
      <c r="G2" s="56"/>
      <c r="H2" s="56"/>
      <c r="I2" s="56"/>
      <c r="K2" s="40" t="s">
        <v>17</v>
      </c>
      <c r="L2" s="40"/>
      <c r="M2" s="40"/>
      <c r="N2" s="40"/>
      <c r="O2" s="40"/>
      <c r="P2" s="40"/>
      <c r="Q2" s="40"/>
      <c r="R2" s="47"/>
    </row>
    <row r="3" spans="2:18" ht="17.399999999999999" thickTop="1" thickBot="1" x14ac:dyDescent="0.35">
      <c r="B3" s="55"/>
      <c r="C3" s="57"/>
      <c r="D3" s="58"/>
      <c r="E3" s="58"/>
      <c r="F3" s="58"/>
      <c r="G3" s="57"/>
      <c r="H3" s="57"/>
      <c r="I3" s="57"/>
      <c r="K3" s="43" t="s">
        <v>16</v>
      </c>
      <c r="L3" s="44" t="s">
        <v>0</v>
      </c>
      <c r="M3" s="44" t="s">
        <v>5</v>
      </c>
      <c r="N3" s="44" t="s">
        <v>6</v>
      </c>
      <c r="O3" s="45" t="s">
        <v>12</v>
      </c>
      <c r="P3" s="45" t="s">
        <v>13</v>
      </c>
      <c r="Q3" s="45" t="s">
        <v>7</v>
      </c>
      <c r="R3" s="46" t="s">
        <v>15</v>
      </c>
    </row>
    <row r="4" spans="2:18" x14ac:dyDescent="0.3">
      <c r="B4" s="55"/>
      <c r="C4" s="59"/>
      <c r="D4" s="55"/>
      <c r="E4" s="59"/>
      <c r="F4" s="59"/>
      <c r="G4" s="59"/>
      <c r="H4" s="59"/>
      <c r="I4" s="59"/>
      <c r="K4">
        <v>1E-3</v>
      </c>
      <c r="L4" t="s">
        <v>1</v>
      </c>
      <c r="M4">
        <f>COUNTIFS(Stand!F:F,"&gt;=0",Stand!C:C,L4)+COUNTIFS(Stand!H:H,"&gt;=0",Stand!E:E,L4)</f>
        <v>0</v>
      </c>
      <c r="N4">
        <f>SUMIFS(Stand!I:I,Stand!C:C,L4)+SUMIFS(Stand!J:J,Stand!E:E,L4)</f>
        <v>0</v>
      </c>
      <c r="O4">
        <f>SUMIFS(Stand!F:F,Stand!C:C,L4)+SUMIFS(Stand!H:H,Stand!E:E,L4)</f>
        <v>0</v>
      </c>
      <c r="P4">
        <f>SUMIFS(Stand!H:H,Stand!C:C,L4)+SUMIFS(Stand!F:F,Stand!E:E,L4)</f>
        <v>0</v>
      </c>
      <c r="Q4">
        <f>O4-P4</f>
        <v>0</v>
      </c>
      <c r="R4">
        <f>N4+Q4/10+O4/100+K4</f>
        <v>1E-3</v>
      </c>
    </row>
    <row r="5" spans="2:18" x14ac:dyDescent="0.3">
      <c r="B5" s="55"/>
      <c r="C5" s="59"/>
      <c r="D5" s="55"/>
      <c r="E5" s="59"/>
      <c r="F5" s="59"/>
      <c r="G5" s="59"/>
      <c r="H5" s="59"/>
      <c r="I5" s="59"/>
      <c r="K5">
        <v>2E-3</v>
      </c>
      <c r="L5" t="s">
        <v>2</v>
      </c>
      <c r="M5">
        <f>COUNTIFS(Stand!F:F,"&gt;=0",Stand!C:C,L5)+COUNTIFS(Stand!H:H,"&gt;=0",Stand!E:E,L5)</f>
        <v>0</v>
      </c>
      <c r="N5">
        <f>SUMIFS(Stand!I:I,Stand!C:C,L5)+SUMIFS(Stand!J:J,Stand!E:E,L5)</f>
        <v>0</v>
      </c>
      <c r="O5">
        <f>SUMIFS(Stand!F:F,Stand!C:C,L5)+SUMIFS(Stand!H:H,Stand!E:E,L5)</f>
        <v>0</v>
      </c>
      <c r="P5">
        <f>SUMIFS(Stand!H:H,Stand!C:C,L5)+SUMIFS(Stand!F:F,Stand!E:E,L5)</f>
        <v>0</v>
      </c>
      <c r="Q5">
        <f>O5-P5</f>
        <v>0</v>
      </c>
      <c r="R5">
        <f>N5+Q5/10+O5/100+K5</f>
        <v>2E-3</v>
      </c>
    </row>
    <row r="6" spans="2:18" x14ac:dyDescent="0.3">
      <c r="B6" s="55"/>
      <c r="C6" s="59"/>
      <c r="D6" s="55"/>
      <c r="E6" s="59"/>
      <c r="F6" s="59"/>
      <c r="G6" s="59"/>
      <c r="H6" s="59"/>
      <c r="I6" s="59"/>
      <c r="K6">
        <v>3.0000000000000001E-3</v>
      </c>
      <c r="L6" t="s">
        <v>4</v>
      </c>
      <c r="M6">
        <f>COUNTIFS(Stand!F:F,"&gt;=0",Stand!C:C,L6)+COUNTIFS(Stand!H:H,"&gt;=0",Stand!E:E,L6)</f>
        <v>0</v>
      </c>
      <c r="N6">
        <f>SUMIFS(Stand!I:I,Stand!C:C,L6)+SUMIFS(Stand!J:J,Stand!E:E,L6)</f>
        <v>0</v>
      </c>
      <c r="O6">
        <f>SUMIFS(Stand!F:F,Stand!C:C,L6)+SUMIFS(Stand!H:H,Stand!E:E,L6)</f>
        <v>0</v>
      </c>
      <c r="P6">
        <f>SUMIFS(Stand!H:H,Stand!C:C,L6)+SUMIFS(Stand!F:F,Stand!E:E,L6)</f>
        <v>0</v>
      </c>
      <c r="Q6">
        <f>O6-P6</f>
        <v>0</v>
      </c>
      <c r="R6">
        <f>N6+Q6/10+O6/100+K6</f>
        <v>3.0000000000000001E-3</v>
      </c>
    </row>
    <row r="7" spans="2:18" x14ac:dyDescent="0.3">
      <c r="B7" s="55"/>
      <c r="C7" s="59"/>
      <c r="D7" s="55"/>
      <c r="E7" s="59"/>
      <c r="F7" s="59"/>
      <c r="G7" s="59"/>
      <c r="H7" s="59"/>
      <c r="I7" s="59"/>
      <c r="K7">
        <v>4.0000000000000001E-3</v>
      </c>
      <c r="L7" t="s">
        <v>3</v>
      </c>
      <c r="M7">
        <f>COUNTIFS(Stand!F:F,"&gt;=0",Stand!C:C,L7)+COUNTIFS(Stand!H:H,"&gt;=0",Stand!E:E,L7)</f>
        <v>0</v>
      </c>
      <c r="N7">
        <f>SUMIFS(Stand!I:I,Stand!C:C,L7)+SUMIFS(Stand!J:J,Stand!E:E,L7)</f>
        <v>0</v>
      </c>
      <c r="O7">
        <f>SUMIFS(Stand!F:F,Stand!C:C,L7)+SUMIFS(Stand!H:H,Stand!E:E,L7)</f>
        <v>0</v>
      </c>
      <c r="P7">
        <f>SUMIFS(Stand!H:H,Stand!C:C,L7)+SUMIFS(Stand!F:F,Stand!E:E,L7)</f>
        <v>0</v>
      </c>
      <c r="Q7">
        <f>O7-P7</f>
        <v>0</v>
      </c>
      <c r="R7">
        <f>N7+Q7/10+O7/100+K7</f>
        <v>4.0000000000000001E-3</v>
      </c>
    </row>
    <row r="21" spans="5:5" x14ac:dyDescent="0.3">
      <c r="E21" s="2"/>
    </row>
    <row r="22" spans="5:5" x14ac:dyDescent="0.3">
      <c r="E22" s="2"/>
    </row>
    <row r="23" spans="5:5" x14ac:dyDescent="0.3">
      <c r="E23" s="2"/>
    </row>
    <row r="24" spans="5:5" x14ac:dyDescent="0.3">
      <c r="E24" s="2"/>
    </row>
    <row r="25" spans="5:5" x14ac:dyDescent="0.3">
      <c r="E25" s="2"/>
    </row>
    <row r="26" spans="5:5" x14ac:dyDescent="0.3">
      <c r="E26" s="2"/>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B18FF-FAD9-4028-AB6E-64A86656D58C}">
  <dimension ref="B1:R26"/>
  <sheetViews>
    <sheetView showGridLines="0" workbookViewId="0"/>
  </sheetViews>
  <sheetFormatPr defaultRowHeight="14.4" x14ac:dyDescent="0.3"/>
  <cols>
    <col min="2" max="2" width="8.88671875" customWidth="1"/>
    <col min="3" max="3" width="5" customWidth="1"/>
    <col min="4" max="4" width="11.5546875" bestFit="1" customWidth="1"/>
    <col min="5" max="9" width="14.33203125" customWidth="1"/>
    <col min="11" max="18" width="13.77734375" customWidth="1"/>
  </cols>
  <sheetData>
    <row r="1" spans="2:18" ht="15" thickBot="1" x14ac:dyDescent="0.35"/>
    <row r="2" spans="2:18" ht="17.399999999999999" thickTop="1" thickBot="1" x14ac:dyDescent="0.35">
      <c r="G2" s="40" t="s">
        <v>11</v>
      </c>
      <c r="H2" s="41"/>
      <c r="I2" s="42"/>
      <c r="K2" s="40" t="s">
        <v>17</v>
      </c>
      <c r="L2" s="40"/>
      <c r="M2" s="40"/>
      <c r="N2" s="40"/>
      <c r="O2" s="40"/>
      <c r="P2" s="40"/>
      <c r="Q2" s="40"/>
      <c r="R2" s="47"/>
    </row>
    <row r="3" spans="2:18" ht="17.399999999999999" thickTop="1" thickBot="1" x14ac:dyDescent="0.35">
      <c r="C3" s="25" t="s">
        <v>14</v>
      </c>
      <c r="D3" s="24" t="s">
        <v>10</v>
      </c>
      <c r="E3" s="24" t="s">
        <v>5</v>
      </c>
      <c r="F3" s="24" t="s">
        <v>6</v>
      </c>
      <c r="G3" s="38" t="s">
        <v>12</v>
      </c>
      <c r="H3" s="38" t="s">
        <v>13</v>
      </c>
      <c r="I3" s="39" t="s">
        <v>7</v>
      </c>
      <c r="K3" s="43" t="s">
        <v>16</v>
      </c>
      <c r="L3" s="44" t="s">
        <v>0</v>
      </c>
      <c r="M3" s="44" t="s">
        <v>5</v>
      </c>
      <c r="N3" s="44" t="s">
        <v>6</v>
      </c>
      <c r="O3" s="45" t="s">
        <v>12</v>
      </c>
      <c r="P3" s="45" t="s">
        <v>13</v>
      </c>
      <c r="Q3" s="45" t="s">
        <v>7</v>
      </c>
      <c r="R3" s="46" t="s">
        <v>15</v>
      </c>
    </row>
    <row r="4" spans="2:18" x14ac:dyDescent="0.3">
      <c r="B4" cm="1">
        <f t="array" ref="B4">LARGE($R$4:$R$7,ROW(1:1))</f>
        <v>4.0000000000000001E-3</v>
      </c>
      <c r="C4" s="26">
        <v>1</v>
      </c>
      <c r="D4" s="27" t="str">
        <f>_xlfn.XLOOKUP($B4,$R:$R,L:L)</f>
        <v>Tunesië</v>
      </c>
      <c r="E4" s="28">
        <f>_xlfn.XLOOKUP($D4,$L:$L,M:M)</f>
        <v>0</v>
      </c>
      <c r="F4" s="28">
        <f t="shared" ref="F4:I4" si="0">_xlfn.XLOOKUP($D4,$L:$L,N:N)</f>
        <v>0</v>
      </c>
      <c r="G4" s="28">
        <f t="shared" si="0"/>
        <v>0</v>
      </c>
      <c r="H4" s="28">
        <f t="shared" si="0"/>
        <v>0</v>
      </c>
      <c r="I4" s="29">
        <f t="shared" si="0"/>
        <v>0</v>
      </c>
      <c r="K4">
        <v>1E-3</v>
      </c>
      <c r="L4" t="s">
        <v>1</v>
      </c>
      <c r="M4">
        <f>COUNTIFS(Stand!F:F,"&gt;=0",Stand!C:C,L4)+COUNTIFS(Stand!H:H,"&gt;=0",Stand!E:E,L4)</f>
        <v>0</v>
      </c>
      <c r="N4">
        <f>SUMIFS(Stand!I:I,Stand!C:C,L4)+SUMIFS(Stand!J:J,Stand!E:E,L4)</f>
        <v>0</v>
      </c>
      <c r="O4">
        <f>SUMIFS(Stand!F:F,Stand!C:C,L4)+SUMIFS(Stand!H:H,Stand!E:E,L4)</f>
        <v>0</v>
      </c>
      <c r="P4">
        <f>SUMIFS(Stand!H:H,Stand!C:C,L4)+SUMIFS(Stand!F:F,Stand!E:E,L4)</f>
        <v>0</v>
      </c>
      <c r="Q4">
        <f>O4-P4</f>
        <v>0</v>
      </c>
      <c r="R4">
        <f>N4+Q4/10+O4/100+K4</f>
        <v>1E-3</v>
      </c>
    </row>
    <row r="5" spans="2:18" x14ac:dyDescent="0.3">
      <c r="B5" cm="1">
        <f t="array" ref="B5">LARGE($R$4:$R$7,ROW(2:2))</f>
        <v>3.0000000000000001E-3</v>
      </c>
      <c r="C5" s="30">
        <v>2</v>
      </c>
      <c r="D5" s="31" t="str">
        <f t="shared" ref="D5:D7" si="1">_xlfn.XLOOKUP($B5,$R:$R,L:L)</f>
        <v>Oekraïne</v>
      </c>
      <c r="E5" s="32">
        <f t="shared" ref="E5:E7" si="2">_xlfn.XLOOKUP($D5,$L:$L,M:M)</f>
        <v>0</v>
      </c>
      <c r="F5" s="32">
        <f t="shared" ref="F5:F7" si="3">_xlfn.XLOOKUP($D5,$L:$L,N:N)</f>
        <v>0</v>
      </c>
      <c r="G5" s="32">
        <f t="shared" ref="G5:G7" si="4">_xlfn.XLOOKUP($D5,$L:$L,O:O)</f>
        <v>0</v>
      </c>
      <c r="H5" s="32">
        <f t="shared" ref="H5:H7" si="5">_xlfn.XLOOKUP($D5,$L:$L,P:P)</f>
        <v>0</v>
      </c>
      <c r="I5" s="33">
        <f t="shared" ref="I5:I7" si="6">_xlfn.XLOOKUP($D5,$L:$L,Q:Q)</f>
        <v>0</v>
      </c>
      <c r="K5">
        <v>2E-3</v>
      </c>
      <c r="L5" t="s">
        <v>2</v>
      </c>
      <c r="M5">
        <f>COUNTIFS(Stand!F:F,"&gt;=0",Stand!C:C,L5)+COUNTIFS(Stand!H:H,"&gt;=0",Stand!E:E,L5)</f>
        <v>0</v>
      </c>
      <c r="N5">
        <f>SUMIFS(Stand!I:I,Stand!C:C,L5)+SUMIFS(Stand!J:J,Stand!E:E,L5)</f>
        <v>0</v>
      </c>
      <c r="O5">
        <f>SUMIFS(Stand!F:F,Stand!C:C,L5)+SUMIFS(Stand!H:H,Stand!E:E,L5)</f>
        <v>0</v>
      </c>
      <c r="P5">
        <f>SUMIFS(Stand!H:H,Stand!C:C,L5)+SUMIFS(Stand!F:F,Stand!E:E,L5)</f>
        <v>0</v>
      </c>
      <c r="Q5">
        <f>O5-P5</f>
        <v>0</v>
      </c>
      <c r="R5">
        <f>N5+Q5/10+O5/100+K5</f>
        <v>2E-3</v>
      </c>
    </row>
    <row r="6" spans="2:18" x14ac:dyDescent="0.3">
      <c r="B6" cm="1">
        <f t="array" ref="B6">LARGE($R$4:$R$7,ROW(3:3))</f>
        <v>2E-3</v>
      </c>
      <c r="C6" s="30">
        <v>3</v>
      </c>
      <c r="D6" s="31" t="str">
        <f t="shared" si="1"/>
        <v>Japan</v>
      </c>
      <c r="E6" s="32">
        <f t="shared" si="2"/>
        <v>0</v>
      </c>
      <c r="F6" s="32">
        <f t="shared" si="3"/>
        <v>0</v>
      </c>
      <c r="G6" s="32">
        <f t="shared" si="4"/>
        <v>0</v>
      </c>
      <c r="H6" s="32">
        <f t="shared" si="5"/>
        <v>0</v>
      </c>
      <c r="I6" s="33">
        <f t="shared" si="6"/>
        <v>0</v>
      </c>
      <c r="K6">
        <v>3.0000000000000001E-3</v>
      </c>
      <c r="L6" t="s">
        <v>4</v>
      </c>
      <c r="M6">
        <f>COUNTIFS(Stand!F:F,"&gt;=0",Stand!C:C,L6)+COUNTIFS(Stand!H:H,"&gt;=0",Stand!E:E,L6)</f>
        <v>0</v>
      </c>
      <c r="N6">
        <f>SUMIFS(Stand!I:I,Stand!C:C,L6)+SUMIFS(Stand!J:J,Stand!E:E,L6)</f>
        <v>0</v>
      </c>
      <c r="O6">
        <f>SUMIFS(Stand!F:F,Stand!C:C,L6)+SUMIFS(Stand!H:H,Stand!E:E,L6)</f>
        <v>0</v>
      </c>
      <c r="P6">
        <f>SUMIFS(Stand!H:H,Stand!C:C,L6)+SUMIFS(Stand!F:F,Stand!E:E,L6)</f>
        <v>0</v>
      </c>
      <c r="Q6">
        <f>O6-P6</f>
        <v>0</v>
      </c>
      <c r="R6">
        <f>N6+Q6/10+O6/100+K6</f>
        <v>3.0000000000000001E-3</v>
      </c>
    </row>
    <row r="7" spans="2:18" ht="15" thickBot="1" x14ac:dyDescent="0.35">
      <c r="B7" cm="1">
        <f t="array" ref="B7">LARGE($R$4:$R$7,ROW(4:4))</f>
        <v>1E-3</v>
      </c>
      <c r="C7" s="34">
        <v>4</v>
      </c>
      <c r="D7" s="35" t="str">
        <f t="shared" si="1"/>
        <v>Nederland</v>
      </c>
      <c r="E7" s="36">
        <f t="shared" si="2"/>
        <v>0</v>
      </c>
      <c r="F7" s="36">
        <f t="shared" si="3"/>
        <v>0</v>
      </c>
      <c r="G7" s="36">
        <f t="shared" si="4"/>
        <v>0</v>
      </c>
      <c r="H7" s="36">
        <f t="shared" si="5"/>
        <v>0</v>
      </c>
      <c r="I7" s="37">
        <f t="shared" si="6"/>
        <v>0</v>
      </c>
      <c r="K7">
        <v>4.0000000000000001E-3</v>
      </c>
      <c r="L7" t="s">
        <v>3</v>
      </c>
      <c r="M7">
        <f>COUNTIFS(Stand!F:F,"&gt;=0",Stand!C:C,L7)+COUNTIFS(Stand!H:H,"&gt;=0",Stand!E:E,L7)</f>
        <v>0</v>
      </c>
      <c r="N7">
        <f>SUMIFS(Stand!I:I,Stand!C:C,L7)+SUMIFS(Stand!J:J,Stand!E:E,L7)</f>
        <v>0</v>
      </c>
      <c r="O7">
        <f>SUMIFS(Stand!F:F,Stand!C:C,L7)+SUMIFS(Stand!H:H,Stand!E:E,L7)</f>
        <v>0</v>
      </c>
      <c r="P7">
        <f>SUMIFS(Stand!H:H,Stand!C:C,L7)+SUMIFS(Stand!F:F,Stand!E:E,L7)</f>
        <v>0</v>
      </c>
      <c r="Q7">
        <f>O7-P7</f>
        <v>0</v>
      </c>
      <c r="R7">
        <f>N7+Q7/10+O7/100+K7</f>
        <v>4.0000000000000001E-3</v>
      </c>
    </row>
    <row r="21" spans="5:5" x14ac:dyDescent="0.3">
      <c r="E21" s="2"/>
    </row>
    <row r="22" spans="5:5" x14ac:dyDescent="0.3">
      <c r="E22" s="2"/>
    </row>
    <row r="23" spans="5:5" x14ac:dyDescent="0.3">
      <c r="E23" s="2"/>
    </row>
    <row r="24" spans="5:5" x14ac:dyDescent="0.3">
      <c r="E24" s="2"/>
    </row>
    <row r="25" spans="5:5" x14ac:dyDescent="0.3">
      <c r="E25" s="2"/>
    </row>
    <row r="26" spans="5:5" x14ac:dyDescent="0.3">
      <c r="E26" s="2"/>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2A6D4-13A2-4866-9D99-0D9C53452E4C}">
  <dimension ref="B1:J12"/>
  <sheetViews>
    <sheetView showGridLines="0" workbookViewId="0"/>
  </sheetViews>
  <sheetFormatPr defaultRowHeight="14.4" x14ac:dyDescent="0.3"/>
  <cols>
    <col min="2" max="2" width="8.88671875" customWidth="1"/>
    <col min="3" max="3" width="12.88671875" customWidth="1"/>
    <col min="4" max="4" width="1.6640625" bestFit="1" customWidth="1"/>
    <col min="5" max="5" width="12.88671875" customWidth="1"/>
    <col min="7" max="7" width="1.6640625" bestFit="1" customWidth="1"/>
    <col min="9" max="10" width="9.109375" hidden="1" customWidth="1"/>
  </cols>
  <sheetData>
    <row r="1" spans="2:10" ht="112.5" customHeight="1" thickBot="1" x14ac:dyDescent="0.35"/>
    <row r="2" spans="2:10" ht="16.8" thickBot="1" x14ac:dyDescent="0.35">
      <c r="F2" s="3" t="s">
        <v>9</v>
      </c>
      <c r="G2" s="4"/>
      <c r="H2" s="5"/>
      <c r="I2" t="s">
        <v>6</v>
      </c>
    </row>
    <row r="3" spans="2:10" x14ac:dyDescent="0.3">
      <c r="B3" s="12">
        <v>46187</v>
      </c>
      <c r="C3" s="9" t="s">
        <v>1</v>
      </c>
      <c r="D3" s="6" t="s">
        <v>8</v>
      </c>
      <c r="E3" s="9" t="s">
        <v>2</v>
      </c>
      <c r="F3" s="15"/>
      <c r="G3" s="16" t="s">
        <v>8</v>
      </c>
      <c r="H3" s="17"/>
      <c r="I3" cm="1">
        <f t="array" ref="I3">_xlfn.IFS(F3="",0,$F3&gt;$H3,3,$F3=$H3,1,TRUE,0)</f>
        <v>0</v>
      </c>
      <c r="J3" cm="1">
        <f t="array" ref="J3">_xlfn.IFS($F3="",0,$F3&lt;$H3,3,$F3=$H3,1,TRUE,0)</f>
        <v>0</v>
      </c>
    </row>
    <row r="4" spans="2:10" x14ac:dyDescent="0.3">
      <c r="B4" s="13">
        <v>46188</v>
      </c>
      <c r="C4" s="10" t="s">
        <v>4</v>
      </c>
      <c r="D4" s="7" t="s">
        <v>8</v>
      </c>
      <c r="E4" s="10" t="s">
        <v>3</v>
      </c>
      <c r="F4" s="18"/>
      <c r="G4" s="19" t="s">
        <v>8</v>
      </c>
      <c r="H4" s="20"/>
      <c r="I4" cm="1">
        <f t="array" ref="I4">_xlfn.IFS(F4="",0,$F4&gt;$H4,3,$F4=$H4,1,TRUE,0)</f>
        <v>0</v>
      </c>
      <c r="J4" cm="1">
        <f t="array" ref="J4">_xlfn.IFS($F4="",0,$F4&lt;$H4,3,$F4=$H4,1,TRUE,0)</f>
        <v>0</v>
      </c>
    </row>
    <row r="5" spans="2:10" x14ac:dyDescent="0.3">
      <c r="B5" s="13">
        <v>46193</v>
      </c>
      <c r="C5" s="10" t="s">
        <v>3</v>
      </c>
      <c r="D5" s="7" t="s">
        <v>8</v>
      </c>
      <c r="E5" s="10" t="s">
        <v>2</v>
      </c>
      <c r="F5" s="18"/>
      <c r="G5" s="19" t="s">
        <v>8</v>
      </c>
      <c r="H5" s="20"/>
      <c r="I5" cm="1">
        <f t="array" ref="I5">_xlfn.IFS(F5="",0,$F5&gt;$H5,3,$F5=$H5,1,TRUE,0)</f>
        <v>0</v>
      </c>
      <c r="J5" cm="1">
        <f t="array" ref="J5">_xlfn.IFS($F5="",0,$F5&lt;$H5,3,$F5=$H5,1,TRUE,0)</f>
        <v>0</v>
      </c>
    </row>
    <row r="6" spans="2:10" x14ac:dyDescent="0.3">
      <c r="B6" s="13">
        <v>46193</v>
      </c>
      <c r="C6" s="10" t="s">
        <v>1</v>
      </c>
      <c r="D6" s="7" t="s">
        <v>8</v>
      </c>
      <c r="E6" s="10" t="s">
        <v>4</v>
      </c>
      <c r="F6" s="18"/>
      <c r="G6" s="19" t="s">
        <v>8</v>
      </c>
      <c r="H6" s="20"/>
      <c r="I6" cm="1">
        <f t="array" ref="I6">_xlfn.IFS(F6="",0,$F6&gt;$H6,3,$F6=$H6,1,TRUE,0)</f>
        <v>0</v>
      </c>
      <c r="J6" cm="1">
        <f t="array" ref="J6">_xlfn.IFS($F6="",0,$F6&lt;$H6,3,$F6=$H6,1,TRUE,0)</f>
        <v>0</v>
      </c>
    </row>
    <row r="7" spans="2:10" x14ac:dyDescent="0.3">
      <c r="B7" s="13">
        <v>46199</v>
      </c>
      <c r="C7" s="10" t="s">
        <v>2</v>
      </c>
      <c r="D7" s="7" t="s">
        <v>8</v>
      </c>
      <c r="E7" s="10" t="s">
        <v>4</v>
      </c>
      <c r="F7" s="18"/>
      <c r="G7" s="19" t="s">
        <v>8</v>
      </c>
      <c r="H7" s="20"/>
      <c r="I7" cm="1">
        <f t="array" ref="I7">_xlfn.IFS(F7="",0,$F7&gt;$H7,3,$F7=$H7,1,TRUE,0)</f>
        <v>0</v>
      </c>
      <c r="J7" cm="1">
        <f t="array" ref="J7">_xlfn.IFS($F7="",0,$F7&lt;$H7,3,$F7=$H7,1,TRUE,0)</f>
        <v>0</v>
      </c>
    </row>
    <row r="8" spans="2:10" ht="15" thickBot="1" x14ac:dyDescent="0.35">
      <c r="B8" s="14">
        <v>46199</v>
      </c>
      <c r="C8" s="11" t="s">
        <v>3</v>
      </c>
      <c r="D8" s="8" t="s">
        <v>8</v>
      </c>
      <c r="E8" s="11" t="s">
        <v>1</v>
      </c>
      <c r="F8" s="21"/>
      <c r="G8" s="22" t="s">
        <v>8</v>
      </c>
      <c r="H8" s="23"/>
      <c r="I8" cm="1">
        <f t="array" ref="I8">_xlfn.IFS(F8="",0,$F8&gt;$H8,3,$F8=$H8,1,TRUE,0)</f>
        <v>0</v>
      </c>
      <c r="J8" cm="1">
        <f t="array" ref="J8">_xlfn.IFS($F8="",0,$F8&lt;$H8,3,$F8=$H8,1,TRUE,0)</f>
        <v>0</v>
      </c>
    </row>
    <row r="9" spans="2:10" x14ac:dyDescent="0.3">
      <c r="B9" s="1"/>
      <c r="D9" s="2"/>
      <c r="G9" s="2"/>
    </row>
    <row r="10" spans="2:10" x14ac:dyDescent="0.3">
      <c r="B10" s="1"/>
      <c r="D10" s="2"/>
      <c r="G10" s="2"/>
    </row>
    <row r="11" spans="2:10" x14ac:dyDescent="0.3">
      <c r="B11" s="1"/>
      <c r="D11" s="2"/>
      <c r="G11" s="2"/>
    </row>
    <row r="12" spans="2:10" x14ac:dyDescent="0.3">
      <c r="B12" s="1"/>
      <c r="D12" s="2"/>
      <c r="G12" s="2"/>
    </row>
  </sheetData>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9DC6A-B869-45E9-AEF2-04876A0D255C}">
  <dimension ref="B1:J12"/>
  <sheetViews>
    <sheetView showGridLines="0" showRowColHeaders="0" workbookViewId="0">
      <selection activeCell="B3" sqref="B3"/>
    </sheetView>
  </sheetViews>
  <sheetFormatPr defaultRowHeight="14.4" x14ac:dyDescent="0.3"/>
  <cols>
    <col min="2" max="2" width="8.88671875" customWidth="1"/>
    <col min="3" max="3" width="12.88671875" customWidth="1"/>
    <col min="4" max="4" width="1.6640625" bestFit="1" customWidth="1"/>
    <col min="5" max="5" width="12.88671875" customWidth="1"/>
    <col min="7" max="7" width="1.6640625" bestFit="1" customWidth="1"/>
    <col min="9" max="10" width="9.109375" hidden="1" customWidth="1"/>
  </cols>
  <sheetData>
    <row r="1" spans="2:10" ht="112.5" customHeight="1" thickBot="1" x14ac:dyDescent="0.35"/>
    <row r="2" spans="2:10" ht="16.8" thickBot="1" x14ac:dyDescent="0.35">
      <c r="F2" s="3" t="s">
        <v>9</v>
      </c>
      <c r="G2" s="4"/>
      <c r="H2" s="5"/>
      <c r="I2" t="s">
        <v>6</v>
      </c>
    </row>
    <row r="3" spans="2:10" x14ac:dyDescent="0.3">
      <c r="B3" s="12">
        <v>46187</v>
      </c>
      <c r="C3" s="9" t="s">
        <v>1</v>
      </c>
      <c r="D3" s="6" t="s">
        <v>8</v>
      </c>
      <c r="E3" s="9" t="s">
        <v>2</v>
      </c>
      <c r="F3" s="15"/>
      <c r="G3" s="16" t="s">
        <v>8</v>
      </c>
      <c r="H3" s="17"/>
      <c r="I3" cm="1">
        <f t="array" ref="I3">_xlfn.IFS(F3="",0,$F3&gt;$H3,3,$F3=$H3,1,TRUE,0)</f>
        <v>0</v>
      </c>
      <c r="J3" cm="1">
        <f t="array" ref="J3">_xlfn.IFS($F3="",0,$F3&lt;$H3,3,$F3=$H3,1,TRUE,0)</f>
        <v>0</v>
      </c>
    </row>
    <row r="4" spans="2:10" x14ac:dyDescent="0.3">
      <c r="B4" s="13">
        <v>46188</v>
      </c>
      <c r="C4" s="10" t="s">
        <v>4</v>
      </c>
      <c r="D4" s="7" t="s">
        <v>8</v>
      </c>
      <c r="E4" s="10" t="s">
        <v>3</v>
      </c>
      <c r="F4" s="18"/>
      <c r="G4" s="19" t="s">
        <v>8</v>
      </c>
      <c r="H4" s="20"/>
      <c r="I4" cm="1">
        <f t="array" ref="I4">_xlfn.IFS(F4="",0,$F4&gt;$H4,3,$F4=$H4,1,TRUE,0)</f>
        <v>0</v>
      </c>
      <c r="J4" cm="1">
        <f t="array" ref="J4">_xlfn.IFS($F4="",0,$F4&lt;$H4,3,$F4=$H4,1,TRUE,0)</f>
        <v>0</v>
      </c>
    </row>
    <row r="5" spans="2:10" x14ac:dyDescent="0.3">
      <c r="B5" s="13">
        <v>46193</v>
      </c>
      <c r="C5" s="10" t="s">
        <v>3</v>
      </c>
      <c r="D5" s="7" t="s">
        <v>8</v>
      </c>
      <c r="E5" s="10" t="s">
        <v>2</v>
      </c>
      <c r="F5" s="18"/>
      <c r="G5" s="19" t="s">
        <v>8</v>
      </c>
      <c r="H5" s="20"/>
      <c r="I5" cm="1">
        <f t="array" ref="I5">_xlfn.IFS(F5="",0,$F5&gt;$H5,3,$F5=$H5,1,TRUE,0)</f>
        <v>0</v>
      </c>
      <c r="J5" cm="1">
        <f t="array" ref="J5">_xlfn.IFS($F5="",0,$F5&lt;$H5,3,$F5=$H5,1,TRUE,0)</f>
        <v>0</v>
      </c>
    </row>
    <row r="6" spans="2:10" x14ac:dyDescent="0.3">
      <c r="B6" s="13">
        <v>46193</v>
      </c>
      <c r="C6" s="10" t="s">
        <v>1</v>
      </c>
      <c r="D6" s="7" t="s">
        <v>8</v>
      </c>
      <c r="E6" s="10" t="s">
        <v>4</v>
      </c>
      <c r="F6" s="18"/>
      <c r="G6" s="19" t="s">
        <v>8</v>
      </c>
      <c r="H6" s="20"/>
      <c r="I6" cm="1">
        <f t="array" ref="I6">_xlfn.IFS(F6="",0,$F6&gt;$H6,3,$F6=$H6,1,TRUE,0)</f>
        <v>0</v>
      </c>
      <c r="J6" cm="1">
        <f t="array" ref="J6">_xlfn.IFS($F6="",0,$F6&lt;$H6,3,$F6=$H6,1,TRUE,0)</f>
        <v>0</v>
      </c>
    </row>
    <row r="7" spans="2:10" x14ac:dyDescent="0.3">
      <c r="B7" s="13">
        <v>46199</v>
      </c>
      <c r="C7" s="10" t="s">
        <v>2</v>
      </c>
      <c r="D7" s="7" t="s">
        <v>8</v>
      </c>
      <c r="E7" s="10" t="s">
        <v>4</v>
      </c>
      <c r="F7" s="18"/>
      <c r="G7" s="19" t="s">
        <v>8</v>
      </c>
      <c r="H7" s="20"/>
      <c r="I7" cm="1">
        <f t="array" ref="I7">_xlfn.IFS(F7="",0,$F7&gt;$H7,3,$F7=$H7,1,TRUE,0)</f>
        <v>0</v>
      </c>
      <c r="J7" cm="1">
        <f t="array" ref="J7">_xlfn.IFS($F7="",0,$F7&lt;$H7,3,$F7=$H7,1,TRUE,0)</f>
        <v>0</v>
      </c>
    </row>
    <row r="8" spans="2:10" ht="15" thickBot="1" x14ac:dyDescent="0.35">
      <c r="B8" s="14">
        <v>46199</v>
      </c>
      <c r="C8" s="11" t="s">
        <v>3</v>
      </c>
      <c r="D8" s="8" t="s">
        <v>8</v>
      </c>
      <c r="E8" s="11" t="s">
        <v>1</v>
      </c>
      <c r="F8" s="21"/>
      <c r="G8" s="22" t="s">
        <v>8</v>
      </c>
      <c r="H8" s="23"/>
      <c r="I8" cm="1">
        <f t="array" ref="I8">_xlfn.IFS(F8="",0,$F8&gt;$H8,3,$F8=$H8,1,TRUE,0)</f>
        <v>0</v>
      </c>
      <c r="J8" cm="1">
        <f t="array" ref="J8">_xlfn.IFS($F8="",0,$F8&lt;$H8,3,$F8=$H8,1,TRUE,0)</f>
        <v>0</v>
      </c>
    </row>
    <row r="9" spans="2:10" x14ac:dyDescent="0.3">
      <c r="B9" s="1"/>
      <c r="D9" s="2"/>
      <c r="G9" s="2"/>
    </row>
    <row r="10" spans="2:10" x14ac:dyDescent="0.3">
      <c r="B10" s="1"/>
      <c r="D10" s="2"/>
      <c r="G10" s="2"/>
    </row>
    <row r="11" spans="2:10" x14ac:dyDescent="0.3">
      <c r="B11" s="1"/>
      <c r="D11" s="2"/>
      <c r="G11" s="2"/>
    </row>
    <row r="12" spans="2:10" x14ac:dyDescent="0.3">
      <c r="B12" s="1"/>
      <c r="D12" s="2"/>
      <c r="G12" s="2"/>
    </row>
  </sheetData>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CE85A-6831-4CCB-A1DF-2A254E1369E7}">
  <dimension ref="B1:R26"/>
  <sheetViews>
    <sheetView showGridLines="0" showRowColHeaders="0" workbookViewId="0">
      <selection activeCell="C3" sqref="C3"/>
    </sheetView>
  </sheetViews>
  <sheetFormatPr defaultRowHeight="14.4" x14ac:dyDescent="0.3"/>
  <cols>
    <col min="2" max="2" width="0" hidden="1" customWidth="1"/>
    <col min="3" max="3" width="5" customWidth="1"/>
    <col min="4" max="4" width="11.5546875" bestFit="1" customWidth="1"/>
    <col min="5" max="9" width="14.33203125" customWidth="1"/>
    <col min="11" max="18" width="13.77734375" customWidth="1"/>
  </cols>
  <sheetData>
    <row r="1" spans="2:18" ht="15" thickBot="1" x14ac:dyDescent="0.35"/>
    <row r="2" spans="2:18" ht="17.399999999999999" thickTop="1" thickBot="1" x14ac:dyDescent="0.35">
      <c r="G2" s="40" t="s">
        <v>11</v>
      </c>
      <c r="H2" s="41"/>
      <c r="I2" s="42"/>
      <c r="K2" s="40" t="s">
        <v>17</v>
      </c>
      <c r="L2" s="40"/>
      <c r="M2" s="40"/>
      <c r="N2" s="40"/>
      <c r="O2" s="40"/>
      <c r="P2" s="40"/>
      <c r="Q2" s="40"/>
      <c r="R2" s="47"/>
    </row>
    <row r="3" spans="2:18" ht="17.399999999999999" thickTop="1" thickBot="1" x14ac:dyDescent="0.35">
      <c r="C3" s="25" t="s">
        <v>14</v>
      </c>
      <c r="D3" s="24" t="s">
        <v>10</v>
      </c>
      <c r="E3" s="24" t="s">
        <v>5</v>
      </c>
      <c r="F3" s="24" t="s">
        <v>6</v>
      </c>
      <c r="G3" s="38" t="s">
        <v>12</v>
      </c>
      <c r="H3" s="38" t="s">
        <v>13</v>
      </c>
      <c r="I3" s="39" t="s">
        <v>7</v>
      </c>
      <c r="K3" s="43" t="s">
        <v>16</v>
      </c>
      <c r="L3" s="44" t="s">
        <v>0</v>
      </c>
      <c r="M3" s="44" t="s">
        <v>5</v>
      </c>
      <c r="N3" s="44" t="s">
        <v>6</v>
      </c>
      <c r="O3" s="45" t="s">
        <v>12</v>
      </c>
      <c r="P3" s="45" t="s">
        <v>13</v>
      </c>
      <c r="Q3" s="45" t="s">
        <v>7</v>
      </c>
      <c r="R3" s="46" t="s">
        <v>15</v>
      </c>
    </row>
    <row r="4" spans="2:18" x14ac:dyDescent="0.3">
      <c r="B4" cm="1">
        <f t="array" ref="B4">LARGE($R$4:$R$7,ROW(1:1))</f>
        <v>4.0000000000000001E-3</v>
      </c>
      <c r="C4" s="26">
        <v>1</v>
      </c>
      <c r="D4" s="27" t="str">
        <f>_xlfn.XLOOKUP(B4,R:R,L:L)</f>
        <v>Tunesië</v>
      </c>
      <c r="E4" s="28">
        <f t="shared" ref="E4:I7" si="0">_xlfn.XLOOKUP($D4,$L$4:$L$7,M$4:M$7)</f>
        <v>0</v>
      </c>
      <c r="F4" s="28">
        <f t="shared" si="0"/>
        <v>0</v>
      </c>
      <c r="G4" s="28">
        <f t="shared" si="0"/>
        <v>0</v>
      </c>
      <c r="H4" s="28">
        <f t="shared" si="0"/>
        <v>0</v>
      </c>
      <c r="I4" s="29">
        <f t="shared" si="0"/>
        <v>0</v>
      </c>
      <c r="K4">
        <v>1E-3</v>
      </c>
      <c r="L4" t="s">
        <v>1</v>
      </c>
      <c r="M4">
        <f>COUNTIFS(Stand!F:F,"&gt;=0",Stand!C:C,L4)+COUNTIFS(Stand!H:H,"&gt;=0",Stand!E:E,L4)</f>
        <v>0</v>
      </c>
      <c r="N4">
        <f>SUMIFS(Stand!I:I,Stand!C:C,L4)+SUMIFS(Stand!J:J,Stand!E:E,L4)</f>
        <v>0</v>
      </c>
      <c r="O4">
        <f>SUMIFS(Stand!F:F,Stand!C:C,L4)+SUMIFS(Stand!H:H,Stand!E:E,L4)</f>
        <v>0</v>
      </c>
      <c r="P4">
        <f>SUMIFS(Stand!H:H,Stand!C:C,L4)+SUMIFS(Stand!F:F,Stand!E:E,L4)</f>
        <v>0</v>
      </c>
      <c r="Q4">
        <f>O4-P4</f>
        <v>0</v>
      </c>
      <c r="R4">
        <f>N4+Q4/10+O4/100+K4</f>
        <v>1E-3</v>
      </c>
    </row>
    <row r="5" spans="2:18" x14ac:dyDescent="0.3">
      <c r="B5" cm="1">
        <f t="array" ref="B5">LARGE($R$4:$R$7,ROW(2:2))</f>
        <v>3.0000000000000001E-3</v>
      </c>
      <c r="C5" s="30">
        <v>2</v>
      </c>
      <c r="D5" s="31" t="str">
        <f>_xlfn.XLOOKUP(B5,R:R,L:L)</f>
        <v>Oekraïne</v>
      </c>
      <c r="E5" s="32">
        <f t="shared" si="0"/>
        <v>0</v>
      </c>
      <c r="F5" s="32">
        <f t="shared" si="0"/>
        <v>0</v>
      </c>
      <c r="G5" s="32">
        <f t="shared" si="0"/>
        <v>0</v>
      </c>
      <c r="H5" s="32">
        <f t="shared" si="0"/>
        <v>0</v>
      </c>
      <c r="I5" s="33">
        <f t="shared" si="0"/>
        <v>0</v>
      </c>
      <c r="K5">
        <v>2E-3</v>
      </c>
      <c r="L5" t="s">
        <v>2</v>
      </c>
      <c r="M5">
        <f>COUNTIFS(Stand!F:F,"&gt;=0",Stand!C:C,L5)+COUNTIFS(Stand!H:H,"&gt;=0",Stand!E:E,L5)</f>
        <v>0</v>
      </c>
      <c r="N5">
        <f>SUMIFS(Stand!I:I,Stand!C:C,L5)+SUMIFS(Stand!J:J,Stand!E:E,L5)</f>
        <v>0</v>
      </c>
      <c r="O5">
        <f>SUMIFS(Stand!F:F,Stand!C:C,L5)+SUMIFS(Stand!H:H,Stand!E:E,L5)</f>
        <v>0</v>
      </c>
      <c r="P5">
        <f>SUMIFS(Stand!H:H,Stand!C:C,L5)+SUMIFS(Stand!F:F,Stand!E:E,L5)</f>
        <v>0</v>
      </c>
      <c r="Q5">
        <f>O5-P5</f>
        <v>0</v>
      </c>
      <c r="R5">
        <f>N5+Q5/10+O5/100+K5</f>
        <v>2E-3</v>
      </c>
    </row>
    <row r="6" spans="2:18" x14ac:dyDescent="0.3">
      <c r="B6" cm="1">
        <f t="array" ref="B6">LARGE($R$4:$R$7,ROW(3:3))</f>
        <v>2E-3</v>
      </c>
      <c r="C6" s="30">
        <v>3</v>
      </c>
      <c r="D6" s="31" t="str">
        <f>_xlfn.XLOOKUP(B6,R:R,L:L)</f>
        <v>Japan</v>
      </c>
      <c r="E6" s="32">
        <f t="shared" si="0"/>
        <v>0</v>
      </c>
      <c r="F6" s="32">
        <f t="shared" si="0"/>
        <v>0</v>
      </c>
      <c r="G6" s="32">
        <f t="shared" si="0"/>
        <v>0</v>
      </c>
      <c r="H6" s="32">
        <f t="shared" si="0"/>
        <v>0</v>
      </c>
      <c r="I6" s="33">
        <f t="shared" si="0"/>
        <v>0</v>
      </c>
      <c r="K6">
        <v>3.0000000000000001E-3</v>
      </c>
      <c r="L6" t="s">
        <v>4</v>
      </c>
      <c r="M6">
        <f>COUNTIFS(Stand!F:F,"&gt;=0",Stand!C:C,L6)+COUNTIFS(Stand!H:H,"&gt;=0",Stand!E:E,L6)</f>
        <v>0</v>
      </c>
      <c r="N6">
        <f>SUMIFS(Stand!I:I,Stand!C:C,L6)+SUMIFS(Stand!J:J,Stand!E:E,L6)</f>
        <v>0</v>
      </c>
      <c r="O6">
        <f>SUMIFS(Stand!F:F,Stand!C:C,L6)+SUMIFS(Stand!H:H,Stand!E:E,L6)</f>
        <v>0</v>
      </c>
      <c r="P6">
        <f>SUMIFS(Stand!H:H,Stand!C:C,L6)+SUMIFS(Stand!F:F,Stand!E:E,L6)</f>
        <v>0</v>
      </c>
      <c r="Q6">
        <f>O6-P6</f>
        <v>0</v>
      </c>
      <c r="R6">
        <f>N6+Q6/10+O6/100+K6</f>
        <v>3.0000000000000001E-3</v>
      </c>
    </row>
    <row r="7" spans="2:18" ht="15" thickBot="1" x14ac:dyDescent="0.35">
      <c r="B7" cm="1">
        <f t="array" ref="B7">LARGE($R$4:$R$7,ROW(4:4))</f>
        <v>1E-3</v>
      </c>
      <c r="C7" s="34">
        <v>4</v>
      </c>
      <c r="D7" s="35" t="str">
        <f>_xlfn.XLOOKUP(B7,R:R,L:L)</f>
        <v>Nederland</v>
      </c>
      <c r="E7" s="36">
        <f t="shared" si="0"/>
        <v>0</v>
      </c>
      <c r="F7" s="36">
        <f t="shared" si="0"/>
        <v>0</v>
      </c>
      <c r="G7" s="36">
        <f t="shared" si="0"/>
        <v>0</v>
      </c>
      <c r="H7" s="36">
        <f t="shared" si="0"/>
        <v>0</v>
      </c>
      <c r="I7" s="37">
        <f t="shared" si="0"/>
        <v>0</v>
      </c>
      <c r="K7">
        <v>4.0000000000000001E-3</v>
      </c>
      <c r="L7" t="s">
        <v>3</v>
      </c>
      <c r="M7">
        <f>COUNTIFS(Stand!F:F,"&gt;=0",Stand!C:C,L7)+COUNTIFS(Stand!H:H,"&gt;=0",Stand!E:E,L7)</f>
        <v>0</v>
      </c>
      <c r="N7">
        <f>SUMIFS(Stand!I:I,Stand!C:C,L7)+SUMIFS(Stand!J:J,Stand!E:E,L7)</f>
        <v>0</v>
      </c>
      <c r="O7">
        <f>SUMIFS(Stand!F:F,Stand!C:C,L7)+SUMIFS(Stand!H:H,Stand!E:E,L7)</f>
        <v>0</v>
      </c>
      <c r="P7">
        <f>SUMIFS(Stand!H:H,Stand!C:C,L7)+SUMIFS(Stand!F:F,Stand!E:E,L7)</f>
        <v>0</v>
      </c>
      <c r="Q7">
        <f>O7-P7</f>
        <v>0</v>
      </c>
      <c r="R7">
        <f>N7+Q7/10+O7/100+K7</f>
        <v>4.0000000000000001E-3</v>
      </c>
    </row>
    <row r="21" spans="5:5" x14ac:dyDescent="0.3">
      <c r="E21" s="2"/>
    </row>
    <row r="22" spans="5:5" x14ac:dyDescent="0.3">
      <c r="E22" s="2"/>
    </row>
    <row r="23" spans="5:5" x14ac:dyDescent="0.3">
      <c r="E23" s="2"/>
    </row>
    <row r="24" spans="5:5" x14ac:dyDescent="0.3">
      <c r="E24" s="2"/>
    </row>
    <row r="25" spans="5:5" x14ac:dyDescent="0.3">
      <c r="E25" s="2"/>
    </row>
    <row r="26" spans="5:5" x14ac:dyDescent="0.3">
      <c r="E26" s="2"/>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Home</vt:lpstr>
      <vt:lpstr>Stap 1</vt:lpstr>
      <vt:lpstr>Stap 2</vt:lpstr>
      <vt:lpstr>Stap 3</vt:lpstr>
      <vt:lpstr>Stap 4</vt:lpstr>
      <vt:lpstr>Stand</vt:lpstr>
      <vt:lpstr>Poule</vt:lpstr>
    </vt:vector>
  </TitlesOfParts>
  <Company>IT-Framework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Willemstein, Wim</dc:creator>
  <cp:lastModifiedBy>Jort van Woggelum</cp:lastModifiedBy>
  <cp:lastPrinted>2026-03-10T10:26:57Z</cp:lastPrinted>
  <dcterms:created xsi:type="dcterms:W3CDTF">2025-12-18T14:21:30Z</dcterms:created>
  <dcterms:modified xsi:type="dcterms:W3CDTF">2026-03-10T18:48:58Z</dcterms:modified>
</cp:coreProperties>
</file>